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120" yWindow="105" windowWidth="18105" windowHeight="12600"/>
  </bookViews>
  <sheets>
    <sheet name="請求書様式" sheetId="8" r:id="rId1"/>
    <sheet name="記載例等" sheetId="6" r:id="rId2"/>
  </sheets>
  <definedNames>
    <definedName name="_xlnm.Print_Area" localSheetId="1">記載例等!$B$2:$R$88,記載例等!$V$4:$AL$88</definedName>
    <definedName name="_xlnm.Print_Area" localSheetId="0">請求書様式!$B$2:$R$88,請求書様式!$V$4:$AL$88</definedName>
  </definedNames>
  <calcPr calcId="162913" iterate="1" iterateCount="1"/>
</workbook>
</file>

<file path=xl/calcChain.xml><?xml version="1.0" encoding="utf-8"?>
<calcChain xmlns="http://schemas.openxmlformats.org/spreadsheetml/2006/main">
  <c r="I11" i="8" l="1"/>
  <c r="I7" i="8" l="1"/>
  <c r="I8" i="8"/>
  <c r="I9" i="8"/>
  <c r="I12" i="8"/>
  <c r="I7" i="6"/>
  <c r="I8" i="6"/>
  <c r="I9" i="6"/>
  <c r="I12" i="6"/>
  <c r="I11" i="6"/>
  <c r="D21" i="8"/>
  <c r="D20" i="8"/>
  <c r="AH88" i="8"/>
  <c r="N88" i="8" s="1"/>
  <c r="AG88" i="8"/>
  <c r="M88" i="8" s="1"/>
  <c r="L88" i="8"/>
  <c r="J88" i="8"/>
  <c r="I88" i="8"/>
  <c r="H88" i="8"/>
  <c r="G88" i="8"/>
  <c r="F88" i="8"/>
  <c r="E88" i="8"/>
  <c r="D88" i="8"/>
  <c r="C88" i="8"/>
  <c r="B88" i="8"/>
  <c r="A88" i="8"/>
  <c r="AH87" i="8"/>
  <c r="N87" i="8" s="1"/>
  <c r="AG87" i="8"/>
  <c r="M87" i="8" s="1"/>
  <c r="L87" i="8"/>
  <c r="J87" i="8"/>
  <c r="I87" i="8"/>
  <c r="B87" i="8"/>
  <c r="A87" i="8"/>
  <c r="AH86" i="8"/>
  <c r="N86" i="8" s="1"/>
  <c r="AG86" i="8"/>
  <c r="M86" i="8" s="1"/>
  <c r="L86" i="8"/>
  <c r="J86" i="8"/>
  <c r="I86" i="8"/>
  <c r="B86" i="8"/>
  <c r="A86" i="8"/>
  <c r="AH85" i="8"/>
  <c r="N85" i="8" s="1"/>
  <c r="AG85" i="8"/>
  <c r="M85" i="8" s="1"/>
  <c r="L85" i="8"/>
  <c r="J85" i="8"/>
  <c r="I85" i="8"/>
  <c r="B85" i="8"/>
  <c r="A85" i="8"/>
  <c r="AH84" i="8"/>
  <c r="N84" i="8" s="1"/>
  <c r="AG84" i="8"/>
  <c r="M84" i="8" s="1"/>
  <c r="L84" i="8"/>
  <c r="J84" i="8"/>
  <c r="I84" i="8"/>
  <c r="B84" i="8"/>
  <c r="A84" i="8"/>
  <c r="AH83" i="8"/>
  <c r="N83" i="8" s="1"/>
  <c r="AG83" i="8"/>
  <c r="M83" i="8" s="1"/>
  <c r="L83" i="8"/>
  <c r="J83" i="8"/>
  <c r="I83" i="8"/>
  <c r="B83" i="8"/>
  <c r="A83" i="8"/>
  <c r="AH82" i="8"/>
  <c r="N82" i="8" s="1"/>
  <c r="AG82" i="8"/>
  <c r="M82" i="8"/>
  <c r="L82" i="8"/>
  <c r="J82" i="8"/>
  <c r="I82" i="8"/>
  <c r="B82" i="8"/>
  <c r="A82" i="8"/>
  <c r="AH81" i="8"/>
  <c r="N81" i="8" s="1"/>
  <c r="AG81" i="8"/>
  <c r="M81" i="8"/>
  <c r="L81" i="8"/>
  <c r="J81" i="8"/>
  <c r="I81" i="8"/>
  <c r="B81" i="8"/>
  <c r="A81" i="8"/>
  <c r="AH80" i="8"/>
  <c r="AG80" i="8"/>
  <c r="N80" i="8"/>
  <c r="M80" i="8"/>
  <c r="L80" i="8"/>
  <c r="J80" i="8"/>
  <c r="I80" i="8"/>
  <c r="B80" i="8"/>
  <c r="A80" i="8"/>
  <c r="AH79" i="8"/>
  <c r="AG79" i="8"/>
  <c r="M79" i="8" s="1"/>
  <c r="N79" i="8"/>
  <c r="L79" i="8"/>
  <c r="J79" i="8"/>
  <c r="I79" i="8"/>
  <c r="B79" i="8"/>
  <c r="A79" i="8"/>
  <c r="AH78" i="8"/>
  <c r="N78" i="8" s="1"/>
  <c r="AG78" i="8"/>
  <c r="M78" i="8" s="1"/>
  <c r="L78" i="8"/>
  <c r="J78" i="8"/>
  <c r="I78" i="8"/>
  <c r="B78" i="8"/>
  <c r="A78" i="8"/>
  <c r="AH77" i="8"/>
  <c r="N77" i="8" s="1"/>
  <c r="AG77" i="8"/>
  <c r="M77" i="8" s="1"/>
  <c r="L77" i="8"/>
  <c r="J77" i="8"/>
  <c r="I77" i="8"/>
  <c r="B77" i="8"/>
  <c r="A77" i="8"/>
  <c r="AH76" i="8"/>
  <c r="N76" i="8" s="1"/>
  <c r="AG76" i="8"/>
  <c r="M76" i="8" s="1"/>
  <c r="L76" i="8"/>
  <c r="J76" i="8"/>
  <c r="I76" i="8"/>
  <c r="B76" i="8"/>
  <c r="A76" i="8"/>
  <c r="AH75" i="8"/>
  <c r="N75" i="8" s="1"/>
  <c r="AG75" i="8"/>
  <c r="M75" i="8" s="1"/>
  <c r="L75" i="8"/>
  <c r="J75" i="8"/>
  <c r="I75" i="8"/>
  <c r="B75" i="8"/>
  <c r="A75" i="8"/>
  <c r="AH74" i="8"/>
  <c r="N74" i="8" s="1"/>
  <c r="AG74" i="8"/>
  <c r="M74" i="8" s="1"/>
  <c r="L74" i="8"/>
  <c r="J74" i="8"/>
  <c r="I74" i="8"/>
  <c r="B74" i="8"/>
  <c r="A74" i="8"/>
  <c r="AH73" i="8"/>
  <c r="N73" i="8" s="1"/>
  <c r="AG73" i="8"/>
  <c r="M73" i="8" s="1"/>
  <c r="L73" i="8"/>
  <c r="J73" i="8"/>
  <c r="I73" i="8"/>
  <c r="B73" i="8"/>
  <c r="A73" i="8"/>
  <c r="AH72" i="8"/>
  <c r="N72" i="8" s="1"/>
  <c r="AG72" i="8"/>
  <c r="M72" i="8"/>
  <c r="L72" i="8"/>
  <c r="J72" i="8"/>
  <c r="I72" i="8"/>
  <c r="B72" i="8"/>
  <c r="A72" i="8"/>
  <c r="AH71" i="8"/>
  <c r="AG71" i="8"/>
  <c r="M71" i="8" s="1"/>
  <c r="N71" i="8"/>
  <c r="L71" i="8"/>
  <c r="J71" i="8"/>
  <c r="I71" i="8"/>
  <c r="B71" i="8"/>
  <c r="A71" i="8"/>
  <c r="AH70" i="8"/>
  <c r="N70" i="8" s="1"/>
  <c r="AG70" i="8"/>
  <c r="M70" i="8" s="1"/>
  <c r="L70" i="8"/>
  <c r="J70" i="8"/>
  <c r="I70" i="8"/>
  <c r="B70" i="8"/>
  <c r="A70" i="8"/>
  <c r="AH69" i="8"/>
  <c r="N69" i="8" s="1"/>
  <c r="AG69" i="8"/>
  <c r="M69" i="8" s="1"/>
  <c r="L69" i="8"/>
  <c r="J69" i="8"/>
  <c r="I69" i="8"/>
  <c r="B69" i="8"/>
  <c r="A69" i="8"/>
  <c r="AH68" i="8"/>
  <c r="N68" i="8" s="1"/>
  <c r="AG68" i="8"/>
  <c r="M68" i="8" s="1"/>
  <c r="L68" i="8"/>
  <c r="J68" i="8"/>
  <c r="I68" i="8"/>
  <c r="B68" i="8"/>
  <c r="A68" i="8"/>
  <c r="AH67" i="8"/>
  <c r="N67" i="8" s="1"/>
  <c r="AG67" i="8"/>
  <c r="M67" i="8" s="1"/>
  <c r="L67" i="8"/>
  <c r="J67" i="8"/>
  <c r="I67" i="8"/>
  <c r="B67" i="8"/>
  <c r="A67" i="8"/>
  <c r="AH66" i="8"/>
  <c r="N66" i="8" s="1"/>
  <c r="AG66" i="8"/>
  <c r="M66" i="8"/>
  <c r="L66" i="8"/>
  <c r="J66" i="8"/>
  <c r="I66" i="8"/>
  <c r="B66" i="8"/>
  <c r="A66" i="8"/>
  <c r="AH65" i="8"/>
  <c r="AG65" i="8"/>
  <c r="M65" i="8" s="1"/>
  <c r="N65" i="8"/>
  <c r="L65" i="8"/>
  <c r="J65" i="8"/>
  <c r="I65" i="8"/>
  <c r="B65" i="8"/>
  <c r="A65" i="8"/>
  <c r="AH64" i="8"/>
  <c r="N64" i="8" s="1"/>
  <c r="AG64" i="8"/>
  <c r="M64" i="8" s="1"/>
  <c r="L64" i="8"/>
  <c r="J64" i="8"/>
  <c r="I64" i="8"/>
  <c r="B64" i="8"/>
  <c r="A64" i="8"/>
  <c r="AH63" i="8"/>
  <c r="N63" i="8" s="1"/>
  <c r="AG63" i="8"/>
  <c r="M63" i="8" s="1"/>
  <c r="L63" i="8"/>
  <c r="J63" i="8"/>
  <c r="I63" i="8"/>
  <c r="B63" i="8"/>
  <c r="A63" i="8"/>
  <c r="AH62" i="8"/>
  <c r="N62" i="8" s="1"/>
  <c r="AG62" i="8"/>
  <c r="M62" i="8" s="1"/>
  <c r="L62" i="8"/>
  <c r="J62" i="8"/>
  <c r="I62" i="8"/>
  <c r="B62" i="8"/>
  <c r="A62" i="8"/>
  <c r="AH61" i="8"/>
  <c r="N61" i="8" s="1"/>
  <c r="AG61" i="8"/>
  <c r="M61" i="8" s="1"/>
  <c r="L61" i="8"/>
  <c r="J61" i="8"/>
  <c r="I61" i="8"/>
  <c r="B61" i="8"/>
  <c r="A61" i="8"/>
  <c r="AH60" i="8"/>
  <c r="N60" i="8" s="1"/>
  <c r="AG60" i="8"/>
  <c r="M60" i="8" s="1"/>
  <c r="L60" i="8"/>
  <c r="J60" i="8"/>
  <c r="I60" i="8"/>
  <c r="B60" i="8"/>
  <c r="A60" i="8"/>
  <c r="AH59" i="8"/>
  <c r="N59" i="8" s="1"/>
  <c r="AG59" i="8"/>
  <c r="M59" i="8" s="1"/>
  <c r="L59" i="8"/>
  <c r="J59" i="8"/>
  <c r="I59" i="8"/>
  <c r="B59" i="8"/>
  <c r="A59" i="8"/>
  <c r="AH58" i="8"/>
  <c r="N58" i="8" s="1"/>
  <c r="AG58" i="8"/>
  <c r="M58" i="8" s="1"/>
  <c r="L58" i="8"/>
  <c r="J58" i="8"/>
  <c r="I58" i="8"/>
  <c r="B58" i="8"/>
  <c r="A58" i="8"/>
  <c r="AH57" i="8"/>
  <c r="N57" i="8" s="1"/>
  <c r="AG57" i="8"/>
  <c r="M57" i="8" s="1"/>
  <c r="L57" i="8"/>
  <c r="J57" i="8"/>
  <c r="I57" i="8"/>
  <c r="B57" i="8"/>
  <c r="A57" i="8"/>
  <c r="AH56" i="8"/>
  <c r="N56" i="8" s="1"/>
  <c r="AG56" i="8"/>
  <c r="M56" i="8"/>
  <c r="L56" i="8"/>
  <c r="J56" i="8"/>
  <c r="I56" i="8"/>
  <c r="B56" i="8"/>
  <c r="A56" i="8"/>
  <c r="AH55" i="8"/>
  <c r="AG55" i="8"/>
  <c r="M55" i="8" s="1"/>
  <c r="N55" i="8"/>
  <c r="L55" i="8"/>
  <c r="J55" i="8"/>
  <c r="I55" i="8"/>
  <c r="B55" i="8"/>
  <c r="A55" i="8"/>
  <c r="AH54" i="8"/>
  <c r="N54" i="8" s="1"/>
  <c r="AG54" i="8"/>
  <c r="M54" i="8" s="1"/>
  <c r="L54" i="8"/>
  <c r="J54" i="8"/>
  <c r="I54" i="8"/>
  <c r="B54" i="8"/>
  <c r="A54" i="8"/>
  <c r="AH53" i="8"/>
  <c r="N53" i="8" s="1"/>
  <c r="AG53" i="8"/>
  <c r="M53" i="8" s="1"/>
  <c r="L53" i="8"/>
  <c r="J53" i="8"/>
  <c r="I53" i="8"/>
  <c r="B53" i="8"/>
  <c r="A53" i="8"/>
  <c r="AH52" i="8"/>
  <c r="N52" i="8" s="1"/>
  <c r="AG52" i="8"/>
  <c r="M52" i="8" s="1"/>
  <c r="L52" i="8"/>
  <c r="J52" i="8"/>
  <c r="I52" i="8"/>
  <c r="B52" i="8"/>
  <c r="A52" i="8"/>
  <c r="AH51" i="8"/>
  <c r="N51" i="8" s="1"/>
  <c r="AG51" i="8"/>
  <c r="M51" i="8" s="1"/>
  <c r="L51" i="8"/>
  <c r="J51" i="8"/>
  <c r="I51" i="8"/>
  <c r="B51" i="8"/>
  <c r="A51" i="8"/>
  <c r="AH50" i="8"/>
  <c r="N50" i="8" s="1"/>
  <c r="AG50" i="8"/>
  <c r="M50" i="8" s="1"/>
  <c r="L50" i="8"/>
  <c r="J50" i="8"/>
  <c r="I50" i="8"/>
  <c r="B50" i="8"/>
  <c r="A50" i="8"/>
  <c r="AH49" i="8"/>
  <c r="N49" i="8" s="1"/>
  <c r="AG49" i="8"/>
  <c r="M49" i="8"/>
  <c r="L49" i="8"/>
  <c r="J49" i="8"/>
  <c r="I49" i="8"/>
  <c r="B49" i="8"/>
  <c r="A49" i="8"/>
  <c r="AG48" i="8"/>
  <c r="M48" i="8" s="1"/>
  <c r="N48" i="8"/>
  <c r="L48" i="8"/>
  <c r="J48" i="8"/>
  <c r="I48" i="8"/>
  <c r="B48" i="8"/>
  <c r="A48" i="8"/>
  <c r="R44" i="8"/>
  <c r="Q44" i="8"/>
  <c r="P44" i="8"/>
  <c r="O44" i="8"/>
  <c r="N44" i="8"/>
  <c r="L44" i="8"/>
  <c r="K44" i="8"/>
  <c r="J44" i="8"/>
  <c r="I44" i="8"/>
  <c r="A44" i="8"/>
  <c r="AC43" i="8"/>
  <c r="I43" i="8" s="1"/>
  <c r="R43" i="8"/>
  <c r="Q43" i="8"/>
  <c r="P43" i="8"/>
  <c r="L43" i="8"/>
  <c r="K43" i="8"/>
  <c r="J43" i="8"/>
  <c r="A43" i="8"/>
  <c r="L42" i="8"/>
  <c r="K42" i="8"/>
  <c r="J42" i="8"/>
  <c r="I42" i="8"/>
  <c r="A42" i="8"/>
  <c r="AH41" i="8"/>
  <c r="N41" i="8" s="1"/>
  <c r="AG41" i="8"/>
  <c r="M41" i="8" s="1"/>
  <c r="L41" i="8"/>
  <c r="K41" i="8"/>
  <c r="J41" i="8"/>
  <c r="I41" i="8"/>
  <c r="B41" i="8"/>
  <c r="A41" i="8"/>
  <c r="AH40" i="8"/>
  <c r="AG40" i="8"/>
  <c r="M40" i="8" s="1"/>
  <c r="L40" i="8"/>
  <c r="K40" i="8"/>
  <c r="J40" i="8"/>
  <c r="I40" i="8"/>
  <c r="B40" i="8"/>
  <c r="A40" i="8"/>
  <c r="AH39" i="8"/>
  <c r="AG39" i="8"/>
  <c r="M39" i="8" s="1"/>
  <c r="L39" i="8"/>
  <c r="K39" i="8"/>
  <c r="J39" i="8"/>
  <c r="I39" i="8"/>
  <c r="B39" i="8"/>
  <c r="A39" i="8"/>
  <c r="AH38" i="8"/>
  <c r="AG38" i="8"/>
  <c r="M38" i="8" s="1"/>
  <c r="L38" i="8"/>
  <c r="K38" i="8"/>
  <c r="J38" i="8"/>
  <c r="I38" i="8"/>
  <c r="B38" i="8"/>
  <c r="A38" i="8"/>
  <c r="AH37" i="8"/>
  <c r="N37" i="8" s="1"/>
  <c r="AG37" i="8"/>
  <c r="M37" i="8" s="1"/>
  <c r="L37" i="8"/>
  <c r="K37" i="8"/>
  <c r="J37" i="8"/>
  <c r="I37" i="8"/>
  <c r="B37" i="8"/>
  <c r="A37" i="8"/>
  <c r="AH36" i="8"/>
  <c r="N36" i="8" s="1"/>
  <c r="AG36" i="8"/>
  <c r="M36" i="8" s="1"/>
  <c r="L36" i="8"/>
  <c r="K36" i="8"/>
  <c r="J36" i="8"/>
  <c r="I36" i="8"/>
  <c r="B36" i="8"/>
  <c r="A36" i="8"/>
  <c r="AH35" i="8"/>
  <c r="N35" i="8" s="1"/>
  <c r="AG35" i="8"/>
  <c r="M35" i="8" s="1"/>
  <c r="L35" i="8"/>
  <c r="K35" i="8"/>
  <c r="J35" i="8"/>
  <c r="I35" i="8"/>
  <c r="B35" i="8"/>
  <c r="A35" i="8"/>
  <c r="AH34" i="8"/>
  <c r="N34" i="8" s="1"/>
  <c r="AG34" i="8"/>
  <c r="M34" i="8" s="1"/>
  <c r="L34" i="8"/>
  <c r="K34" i="8"/>
  <c r="J34" i="8"/>
  <c r="I34" i="8"/>
  <c r="B34" i="8"/>
  <c r="A34" i="8"/>
  <c r="AH33" i="8"/>
  <c r="N33" i="8" s="1"/>
  <c r="AG33" i="8"/>
  <c r="M33" i="8"/>
  <c r="L33" i="8"/>
  <c r="K33" i="8"/>
  <c r="J33" i="8"/>
  <c r="I33" i="8"/>
  <c r="B33" i="8"/>
  <c r="A33" i="8"/>
  <c r="AH32" i="8"/>
  <c r="N32" i="8" s="1"/>
  <c r="AG32" i="8"/>
  <c r="M32" i="8" s="1"/>
  <c r="L32" i="8"/>
  <c r="K32" i="8"/>
  <c r="J32" i="8"/>
  <c r="I32" i="8"/>
  <c r="B32" i="8"/>
  <c r="A32" i="8"/>
  <c r="AH31" i="8"/>
  <c r="N31" i="8" s="1"/>
  <c r="AG31" i="8"/>
  <c r="M31" i="8" s="1"/>
  <c r="L31" i="8"/>
  <c r="K31" i="8"/>
  <c r="J31" i="8"/>
  <c r="I31" i="8"/>
  <c r="B31" i="8"/>
  <c r="A31" i="8"/>
  <c r="AH30" i="8"/>
  <c r="N30" i="8" s="1"/>
  <c r="L30" i="8"/>
  <c r="K30" i="8"/>
  <c r="J30" i="8"/>
  <c r="I30" i="8"/>
  <c r="B30" i="8"/>
  <c r="A30" i="8"/>
  <c r="AH29" i="8"/>
  <c r="N29" i="8" s="1"/>
  <c r="AG29" i="8"/>
  <c r="M29" i="8" s="1"/>
  <c r="L29" i="8"/>
  <c r="K29" i="8"/>
  <c r="J29" i="8"/>
  <c r="I29" i="8"/>
  <c r="B29" i="8"/>
  <c r="A29" i="8"/>
  <c r="AH28" i="8"/>
  <c r="N28" i="8" s="1"/>
  <c r="AG28" i="8"/>
  <c r="M28" i="8" s="1"/>
  <c r="L28" i="8"/>
  <c r="K28" i="8"/>
  <c r="J28" i="8"/>
  <c r="I28" i="8"/>
  <c r="B28" i="8"/>
  <c r="A28" i="8"/>
  <c r="AH27" i="8"/>
  <c r="N27" i="8" s="1"/>
  <c r="AG27" i="8"/>
  <c r="M27" i="8" s="1"/>
  <c r="L27" i="8"/>
  <c r="K27" i="8"/>
  <c r="J27" i="8"/>
  <c r="I27" i="8"/>
  <c r="B27" i="8"/>
  <c r="A27" i="8"/>
  <c r="AH26" i="8"/>
  <c r="N26" i="8" s="1"/>
  <c r="AG26" i="8"/>
  <c r="M26" i="8" s="1"/>
  <c r="L26" i="8"/>
  <c r="K26" i="8"/>
  <c r="J26" i="8"/>
  <c r="I26" i="8"/>
  <c r="B26" i="8"/>
  <c r="A26" i="8"/>
  <c r="AH25" i="8"/>
  <c r="N25" i="8" s="1"/>
  <c r="AG25" i="8"/>
  <c r="M25" i="8" s="1"/>
  <c r="L25" i="8"/>
  <c r="K25" i="8"/>
  <c r="J25" i="8"/>
  <c r="I25" i="8"/>
  <c r="B25" i="8"/>
  <c r="A25" i="8"/>
  <c r="AH24" i="8"/>
  <c r="N24" i="8" s="1"/>
  <c r="AG24" i="8"/>
  <c r="AG30" i="8" s="1"/>
  <c r="M30" i="8" s="1"/>
  <c r="L24" i="8"/>
  <c r="K24" i="8"/>
  <c r="J24" i="8"/>
  <c r="I24" i="8"/>
  <c r="B24" i="8"/>
  <c r="A24" i="8"/>
  <c r="T6" i="8"/>
  <c r="AG24" i="6"/>
  <c r="M24" i="6" s="1"/>
  <c r="AH88" i="6"/>
  <c r="N88" i="6" s="1"/>
  <c r="AG88" i="6"/>
  <c r="M88" i="6" s="1"/>
  <c r="L88" i="6"/>
  <c r="J88" i="6"/>
  <c r="I88" i="6"/>
  <c r="H88" i="6"/>
  <c r="G88" i="6"/>
  <c r="F88" i="6"/>
  <c r="E88" i="6"/>
  <c r="D88" i="6"/>
  <c r="C88" i="6"/>
  <c r="B88" i="6"/>
  <c r="A88" i="6"/>
  <c r="AH87" i="6"/>
  <c r="AG87" i="6"/>
  <c r="M87" i="6" s="1"/>
  <c r="N87" i="6"/>
  <c r="L87" i="6"/>
  <c r="J87" i="6"/>
  <c r="I87" i="6"/>
  <c r="B87" i="6"/>
  <c r="A87" i="6"/>
  <c r="AH86" i="6"/>
  <c r="N86" i="6" s="1"/>
  <c r="AG86" i="6"/>
  <c r="M86" i="6" s="1"/>
  <c r="L86" i="6"/>
  <c r="J86" i="6"/>
  <c r="I86" i="6"/>
  <c r="B86" i="6"/>
  <c r="A86" i="6"/>
  <c r="AH85" i="6"/>
  <c r="N85" i="6" s="1"/>
  <c r="AG85" i="6"/>
  <c r="M85" i="6"/>
  <c r="L85" i="6"/>
  <c r="J85" i="6"/>
  <c r="I85" i="6"/>
  <c r="B85" i="6"/>
  <c r="A85" i="6"/>
  <c r="AH84" i="6"/>
  <c r="AG84" i="6"/>
  <c r="N84" i="6"/>
  <c r="M84" i="6"/>
  <c r="L84" i="6"/>
  <c r="J84" i="6"/>
  <c r="I84" i="6"/>
  <c r="B84" i="6"/>
  <c r="A84" i="6"/>
  <c r="AH83" i="6"/>
  <c r="AG83" i="6"/>
  <c r="M83" i="6" s="1"/>
  <c r="N83" i="6"/>
  <c r="L83" i="6"/>
  <c r="J83" i="6"/>
  <c r="I83" i="6"/>
  <c r="B83" i="6"/>
  <c r="A83" i="6"/>
  <c r="AH82" i="6"/>
  <c r="N82" i="6" s="1"/>
  <c r="AG82" i="6"/>
  <c r="M82" i="6" s="1"/>
  <c r="L82" i="6"/>
  <c r="J82" i="6"/>
  <c r="I82" i="6"/>
  <c r="B82" i="6"/>
  <c r="A82" i="6"/>
  <c r="AH81" i="6"/>
  <c r="N81" i="6" s="1"/>
  <c r="AG81" i="6"/>
  <c r="M81" i="6" s="1"/>
  <c r="L81" i="6"/>
  <c r="J81" i="6"/>
  <c r="I81" i="6"/>
  <c r="B81" i="6"/>
  <c r="A81" i="6"/>
  <c r="AH80" i="6"/>
  <c r="N80" i="6" s="1"/>
  <c r="AG80" i="6"/>
  <c r="M80" i="6" s="1"/>
  <c r="L80" i="6"/>
  <c r="J80" i="6"/>
  <c r="I80" i="6"/>
  <c r="B80" i="6"/>
  <c r="A80" i="6"/>
  <c r="AH79" i="6"/>
  <c r="N79" i="6" s="1"/>
  <c r="AG79" i="6"/>
  <c r="M79" i="6" s="1"/>
  <c r="L79" i="6"/>
  <c r="J79" i="6"/>
  <c r="I79" i="6"/>
  <c r="B79" i="6"/>
  <c r="A79" i="6"/>
  <c r="AH78" i="6"/>
  <c r="N78" i="6" s="1"/>
  <c r="AG78" i="6"/>
  <c r="M78" i="6" s="1"/>
  <c r="L78" i="6"/>
  <c r="J78" i="6"/>
  <c r="I78" i="6"/>
  <c r="B78" i="6"/>
  <c r="A78" i="6"/>
  <c r="AH77" i="6"/>
  <c r="N77" i="6" s="1"/>
  <c r="AG77" i="6"/>
  <c r="M77" i="6" s="1"/>
  <c r="L77" i="6"/>
  <c r="J77" i="6"/>
  <c r="I77" i="6"/>
  <c r="B77" i="6"/>
  <c r="A77" i="6"/>
  <c r="AH76" i="6"/>
  <c r="N76" i="6" s="1"/>
  <c r="AG76" i="6"/>
  <c r="M76" i="6"/>
  <c r="L76" i="6"/>
  <c r="J76" i="6"/>
  <c r="I76" i="6"/>
  <c r="B76" i="6"/>
  <c r="A76" i="6"/>
  <c r="AH75" i="6"/>
  <c r="N75" i="6" s="1"/>
  <c r="AG75" i="6"/>
  <c r="M75" i="6" s="1"/>
  <c r="L75" i="6"/>
  <c r="J75" i="6"/>
  <c r="I75" i="6"/>
  <c r="B75" i="6"/>
  <c r="A75" i="6"/>
  <c r="AH74" i="6"/>
  <c r="N74" i="6" s="1"/>
  <c r="AG74" i="6"/>
  <c r="M74" i="6" s="1"/>
  <c r="L74" i="6"/>
  <c r="J74" i="6"/>
  <c r="I74" i="6"/>
  <c r="B74" i="6"/>
  <c r="A74" i="6"/>
  <c r="AH73" i="6"/>
  <c r="N73" i="6" s="1"/>
  <c r="AG73" i="6"/>
  <c r="M73" i="6" s="1"/>
  <c r="L73" i="6"/>
  <c r="J73" i="6"/>
  <c r="I73" i="6"/>
  <c r="B73" i="6"/>
  <c r="A73" i="6"/>
  <c r="AH72" i="6"/>
  <c r="N72" i="6" s="1"/>
  <c r="AG72" i="6"/>
  <c r="M72" i="6" s="1"/>
  <c r="L72" i="6"/>
  <c r="J72" i="6"/>
  <c r="I72" i="6"/>
  <c r="B72" i="6"/>
  <c r="A72" i="6"/>
  <c r="AH71" i="6"/>
  <c r="N71" i="6" s="1"/>
  <c r="AG71" i="6"/>
  <c r="M71" i="6" s="1"/>
  <c r="L71" i="6"/>
  <c r="J71" i="6"/>
  <c r="I71" i="6"/>
  <c r="B71" i="6"/>
  <c r="A71" i="6"/>
  <c r="AH70" i="6"/>
  <c r="N70" i="6" s="1"/>
  <c r="AG70" i="6"/>
  <c r="M70" i="6" s="1"/>
  <c r="L70" i="6"/>
  <c r="J70" i="6"/>
  <c r="I70" i="6"/>
  <c r="B70" i="6"/>
  <c r="A70" i="6"/>
  <c r="AH69" i="6"/>
  <c r="N69" i="6" s="1"/>
  <c r="AG69" i="6"/>
  <c r="M69" i="6" s="1"/>
  <c r="L69" i="6"/>
  <c r="J69" i="6"/>
  <c r="I69" i="6"/>
  <c r="B69" i="6"/>
  <c r="A69" i="6"/>
  <c r="AH68" i="6"/>
  <c r="N68" i="6" s="1"/>
  <c r="AG68" i="6"/>
  <c r="M68" i="6"/>
  <c r="L68" i="6"/>
  <c r="J68" i="6"/>
  <c r="I68" i="6"/>
  <c r="B68" i="6"/>
  <c r="A68" i="6"/>
  <c r="AH67" i="6"/>
  <c r="N67" i="6" s="1"/>
  <c r="AG67" i="6"/>
  <c r="M67" i="6" s="1"/>
  <c r="L67" i="6"/>
  <c r="J67" i="6"/>
  <c r="I67" i="6"/>
  <c r="B67" i="6"/>
  <c r="A67" i="6"/>
  <c r="AH66" i="6"/>
  <c r="N66" i="6" s="1"/>
  <c r="AG66" i="6"/>
  <c r="M66" i="6" s="1"/>
  <c r="L66" i="6"/>
  <c r="J66" i="6"/>
  <c r="I66" i="6"/>
  <c r="B66" i="6"/>
  <c r="A66" i="6"/>
  <c r="AH65" i="6"/>
  <c r="N65" i="6" s="1"/>
  <c r="AG65" i="6"/>
  <c r="M65" i="6" s="1"/>
  <c r="L65" i="6"/>
  <c r="J65" i="6"/>
  <c r="I65" i="6"/>
  <c r="B65" i="6"/>
  <c r="A65" i="6"/>
  <c r="AH64" i="6"/>
  <c r="N64" i="6" s="1"/>
  <c r="AG64" i="6"/>
  <c r="M64" i="6" s="1"/>
  <c r="L64" i="6"/>
  <c r="J64" i="6"/>
  <c r="I64" i="6"/>
  <c r="B64" i="6"/>
  <c r="A64" i="6"/>
  <c r="AH63" i="6"/>
  <c r="N63" i="6" s="1"/>
  <c r="AG63" i="6"/>
  <c r="M63" i="6" s="1"/>
  <c r="L63" i="6"/>
  <c r="J63" i="6"/>
  <c r="I63" i="6"/>
  <c r="B63" i="6"/>
  <c r="A63" i="6"/>
  <c r="AH62" i="6"/>
  <c r="N62" i="6" s="1"/>
  <c r="AG62" i="6"/>
  <c r="M62" i="6" s="1"/>
  <c r="L62" i="6"/>
  <c r="J62" i="6"/>
  <c r="I62" i="6"/>
  <c r="B62" i="6"/>
  <c r="A62" i="6"/>
  <c r="AH61" i="6"/>
  <c r="N61" i="6" s="1"/>
  <c r="AG61" i="6"/>
  <c r="M61" i="6" s="1"/>
  <c r="L61" i="6"/>
  <c r="J61" i="6"/>
  <c r="I61" i="6"/>
  <c r="B61" i="6"/>
  <c r="A61" i="6"/>
  <c r="AH60" i="6"/>
  <c r="N60" i="6" s="1"/>
  <c r="AG60" i="6"/>
  <c r="M60" i="6"/>
  <c r="L60" i="6"/>
  <c r="J60" i="6"/>
  <c r="I60" i="6"/>
  <c r="B60" i="6"/>
  <c r="A60" i="6"/>
  <c r="AH59" i="6"/>
  <c r="AG59" i="6"/>
  <c r="M59" i="6" s="1"/>
  <c r="N59" i="6"/>
  <c r="L59" i="6"/>
  <c r="J59" i="6"/>
  <c r="I59" i="6"/>
  <c r="B59" i="6"/>
  <c r="A59" i="6"/>
  <c r="AH58" i="6"/>
  <c r="N58" i="6" s="1"/>
  <c r="AG58" i="6"/>
  <c r="M58" i="6" s="1"/>
  <c r="L58" i="6"/>
  <c r="J58" i="6"/>
  <c r="I58" i="6"/>
  <c r="B58" i="6"/>
  <c r="A58" i="6"/>
  <c r="AH57" i="6"/>
  <c r="N57" i="6" s="1"/>
  <c r="AG57" i="6"/>
  <c r="M57" i="6" s="1"/>
  <c r="L57" i="6"/>
  <c r="J57" i="6"/>
  <c r="I57" i="6"/>
  <c r="B57" i="6"/>
  <c r="A57" i="6"/>
  <c r="AH56" i="6"/>
  <c r="N56" i="6" s="1"/>
  <c r="AG56" i="6"/>
  <c r="M56" i="6" s="1"/>
  <c r="L56" i="6"/>
  <c r="J56" i="6"/>
  <c r="I56" i="6"/>
  <c r="B56" i="6"/>
  <c r="A56" i="6"/>
  <c r="AH55" i="6"/>
  <c r="N55" i="6" s="1"/>
  <c r="AG55" i="6"/>
  <c r="M55" i="6" s="1"/>
  <c r="L55" i="6"/>
  <c r="J55" i="6"/>
  <c r="I55" i="6"/>
  <c r="B55" i="6"/>
  <c r="A55" i="6"/>
  <c r="AH54" i="6"/>
  <c r="N54" i="6" s="1"/>
  <c r="L54" i="6"/>
  <c r="J54" i="6"/>
  <c r="I54" i="6"/>
  <c r="B54" i="6"/>
  <c r="A54" i="6"/>
  <c r="AH53" i="6"/>
  <c r="N53" i="6" s="1"/>
  <c r="AG53" i="6"/>
  <c r="M53" i="6" s="1"/>
  <c r="L53" i="6"/>
  <c r="J53" i="6"/>
  <c r="I53" i="6"/>
  <c r="B53" i="6"/>
  <c r="A53" i="6"/>
  <c r="AH52" i="6"/>
  <c r="N52" i="6" s="1"/>
  <c r="AG52" i="6"/>
  <c r="M52" i="6"/>
  <c r="L52" i="6"/>
  <c r="J52" i="6"/>
  <c r="I52" i="6"/>
  <c r="B52" i="6"/>
  <c r="A52" i="6"/>
  <c r="AH51" i="6"/>
  <c r="AG51" i="6"/>
  <c r="M51" i="6" s="1"/>
  <c r="N51" i="6"/>
  <c r="L51" i="6"/>
  <c r="J51" i="6"/>
  <c r="I51" i="6"/>
  <c r="B51" i="6"/>
  <c r="A51" i="6"/>
  <c r="AH50" i="6"/>
  <c r="N50" i="6" s="1"/>
  <c r="AG50" i="6"/>
  <c r="M50" i="6" s="1"/>
  <c r="L50" i="6"/>
  <c r="J50" i="6"/>
  <c r="I50" i="6"/>
  <c r="B50" i="6"/>
  <c r="A50" i="6"/>
  <c r="AH49" i="6"/>
  <c r="N49" i="6" s="1"/>
  <c r="AG49" i="6"/>
  <c r="M49" i="6" s="1"/>
  <c r="L49" i="6"/>
  <c r="J49" i="6"/>
  <c r="I49" i="6"/>
  <c r="B49" i="6"/>
  <c r="A49" i="6"/>
  <c r="AG48" i="6"/>
  <c r="AG54" i="6" s="1"/>
  <c r="M54" i="6" s="1"/>
  <c r="N48" i="6"/>
  <c r="L48" i="6"/>
  <c r="J48" i="6"/>
  <c r="I48" i="6"/>
  <c r="B48" i="6"/>
  <c r="A48" i="6"/>
  <c r="R44" i="6"/>
  <c r="Q44" i="6"/>
  <c r="P44" i="6"/>
  <c r="O44" i="6"/>
  <c r="N44" i="6"/>
  <c r="L44" i="6"/>
  <c r="K44" i="6"/>
  <c r="J44" i="6"/>
  <c r="I44" i="6"/>
  <c r="A44" i="6"/>
  <c r="AC43" i="6"/>
  <c r="AH43" i="6" s="1"/>
  <c r="N43" i="6" s="1"/>
  <c r="R43" i="6"/>
  <c r="Q43" i="6"/>
  <c r="P43" i="6"/>
  <c r="L43" i="6"/>
  <c r="K43" i="6"/>
  <c r="J43" i="6"/>
  <c r="I43" i="6"/>
  <c r="A43" i="6"/>
  <c r="L42" i="6"/>
  <c r="K42" i="6"/>
  <c r="J42" i="6"/>
  <c r="I42" i="6"/>
  <c r="A42" i="6"/>
  <c r="AH41" i="6"/>
  <c r="N41" i="6" s="1"/>
  <c r="AG41" i="6"/>
  <c r="M41" i="6" s="1"/>
  <c r="L41" i="6"/>
  <c r="K41" i="6"/>
  <c r="J41" i="6"/>
  <c r="I41" i="6"/>
  <c r="B41" i="6"/>
  <c r="A41" i="6"/>
  <c r="AH40" i="6"/>
  <c r="AG40" i="6"/>
  <c r="M40" i="6" s="1"/>
  <c r="L40" i="6"/>
  <c r="K40" i="6"/>
  <c r="J40" i="6"/>
  <c r="I40" i="6"/>
  <c r="B40" i="6"/>
  <c r="A40" i="6"/>
  <c r="AH39" i="6"/>
  <c r="AG39" i="6"/>
  <c r="M39" i="6" s="1"/>
  <c r="L39" i="6"/>
  <c r="K39" i="6"/>
  <c r="J39" i="6"/>
  <c r="I39" i="6"/>
  <c r="B39" i="6"/>
  <c r="A39" i="6"/>
  <c r="AH38" i="6"/>
  <c r="AG38" i="6"/>
  <c r="M38" i="6" s="1"/>
  <c r="L38" i="6"/>
  <c r="K38" i="6"/>
  <c r="J38" i="6"/>
  <c r="I38" i="6"/>
  <c r="B38" i="6"/>
  <c r="A38" i="6"/>
  <c r="AH37" i="6"/>
  <c r="N37" i="6" s="1"/>
  <c r="AG37" i="6"/>
  <c r="M37" i="6" s="1"/>
  <c r="L37" i="6"/>
  <c r="K37" i="6"/>
  <c r="J37" i="6"/>
  <c r="I37" i="6"/>
  <c r="B37" i="6"/>
  <c r="A37" i="6"/>
  <c r="AH36" i="6"/>
  <c r="N36" i="6" s="1"/>
  <c r="AG36" i="6"/>
  <c r="M36" i="6" s="1"/>
  <c r="L36" i="6"/>
  <c r="K36" i="6"/>
  <c r="J36" i="6"/>
  <c r="I36" i="6"/>
  <c r="B36" i="6"/>
  <c r="A36" i="6"/>
  <c r="AH35" i="6"/>
  <c r="N35" i="6" s="1"/>
  <c r="AG35" i="6"/>
  <c r="M35" i="6" s="1"/>
  <c r="L35" i="6"/>
  <c r="K35" i="6"/>
  <c r="J35" i="6"/>
  <c r="I35" i="6"/>
  <c r="B35" i="6"/>
  <c r="A35" i="6"/>
  <c r="AH34" i="6"/>
  <c r="N34" i="6" s="1"/>
  <c r="AG34" i="6"/>
  <c r="M34" i="6" s="1"/>
  <c r="L34" i="6"/>
  <c r="K34" i="6"/>
  <c r="J34" i="6"/>
  <c r="I34" i="6"/>
  <c r="B34" i="6"/>
  <c r="A34" i="6"/>
  <c r="AH33" i="6"/>
  <c r="N33" i="6" s="1"/>
  <c r="AG33" i="6"/>
  <c r="M33" i="6" s="1"/>
  <c r="L33" i="6"/>
  <c r="K33" i="6"/>
  <c r="J33" i="6"/>
  <c r="I33" i="6"/>
  <c r="B33" i="6"/>
  <c r="A33" i="6"/>
  <c r="AH32" i="6"/>
  <c r="N32" i="6" s="1"/>
  <c r="AG32" i="6"/>
  <c r="M32" i="6" s="1"/>
  <c r="L32" i="6"/>
  <c r="K32" i="6"/>
  <c r="J32" i="6"/>
  <c r="I32" i="6"/>
  <c r="B32" i="6"/>
  <c r="A32" i="6"/>
  <c r="AH31" i="6"/>
  <c r="N31" i="6" s="1"/>
  <c r="AG31" i="6"/>
  <c r="M31" i="6" s="1"/>
  <c r="L31" i="6"/>
  <c r="K31" i="6"/>
  <c r="J31" i="6"/>
  <c r="I31" i="6"/>
  <c r="B31" i="6"/>
  <c r="A31" i="6"/>
  <c r="AH30" i="6"/>
  <c r="N30" i="6" s="1"/>
  <c r="L30" i="6"/>
  <c r="K30" i="6"/>
  <c r="J30" i="6"/>
  <c r="I30" i="6"/>
  <c r="B30" i="6"/>
  <c r="A30" i="6"/>
  <c r="AH29" i="6"/>
  <c r="N29" i="6" s="1"/>
  <c r="AG29" i="6"/>
  <c r="M29" i="6" s="1"/>
  <c r="L29" i="6"/>
  <c r="K29" i="6"/>
  <c r="J29" i="6"/>
  <c r="I29" i="6"/>
  <c r="B29" i="6"/>
  <c r="A29" i="6"/>
  <c r="AH28" i="6"/>
  <c r="N28" i="6" s="1"/>
  <c r="AG28" i="6"/>
  <c r="M28" i="6" s="1"/>
  <c r="L28" i="6"/>
  <c r="K28" i="6"/>
  <c r="J28" i="6"/>
  <c r="I28" i="6"/>
  <c r="B28" i="6"/>
  <c r="A28" i="6"/>
  <c r="AH27" i="6"/>
  <c r="N27" i="6" s="1"/>
  <c r="AG27" i="6"/>
  <c r="M27" i="6" s="1"/>
  <c r="L27" i="6"/>
  <c r="K27" i="6"/>
  <c r="J27" i="6"/>
  <c r="I27" i="6"/>
  <c r="B27" i="6"/>
  <c r="A27" i="6"/>
  <c r="AH26" i="6"/>
  <c r="N26" i="6" s="1"/>
  <c r="AG26" i="6"/>
  <c r="M26" i="6" s="1"/>
  <c r="L26" i="6"/>
  <c r="K26" i="6"/>
  <c r="J26" i="6"/>
  <c r="I26" i="6"/>
  <c r="B26" i="6"/>
  <c r="A26" i="6"/>
  <c r="AH25" i="6"/>
  <c r="N25" i="6" s="1"/>
  <c r="AG25" i="6"/>
  <c r="M25" i="6" s="1"/>
  <c r="L25" i="6"/>
  <c r="K25" i="6"/>
  <c r="J25" i="6"/>
  <c r="I25" i="6"/>
  <c r="B25" i="6"/>
  <c r="A25" i="6"/>
  <c r="AH24" i="6"/>
  <c r="N24" i="6" s="1"/>
  <c r="L24" i="6"/>
  <c r="K24" i="6"/>
  <c r="J24" i="6"/>
  <c r="I24" i="6"/>
  <c r="B24" i="6"/>
  <c r="A24" i="6"/>
  <c r="D21" i="6"/>
  <c r="D20" i="6"/>
  <c r="T6" i="6"/>
  <c r="M48" i="6" l="1"/>
  <c r="AH43" i="8"/>
  <c r="N43" i="8" s="1"/>
  <c r="M24" i="8"/>
  <c r="AH42" i="8"/>
  <c r="N42" i="8" s="1"/>
  <c r="AG30" i="6"/>
  <c r="M30" i="6" s="1"/>
  <c r="AG42" i="8" l="1"/>
  <c r="AH42" i="6"/>
  <c r="AG42" i="6" s="1"/>
  <c r="M42" i="8" l="1"/>
  <c r="AG43" i="8"/>
  <c r="M43" i="8" s="1"/>
  <c r="N42" i="6"/>
  <c r="AG44" i="8" l="1"/>
  <c r="M42" i="6"/>
  <c r="AG43" i="6"/>
  <c r="M43" i="6" s="1"/>
  <c r="M44" i="8" l="1"/>
  <c r="X18" i="8"/>
  <c r="D19" i="8" s="1"/>
  <c r="AG44" i="6"/>
  <c r="M44" i="6" l="1"/>
  <c r="X18" i="6"/>
  <c r="D19" i="6" s="1"/>
</calcChain>
</file>

<file path=xl/sharedStrings.xml><?xml version="1.0" encoding="utf-8"?>
<sst xmlns="http://schemas.openxmlformats.org/spreadsheetml/2006/main" count="176" uniqueCount="59">
  <si>
    <t>単価</t>
    <rPh sb="0" eb="2">
      <t>タンカ</t>
    </rPh>
    <phoneticPr fontId="3"/>
  </si>
  <si>
    <t>数量</t>
    <rPh sb="0" eb="2">
      <t>スウリョウ</t>
    </rPh>
    <phoneticPr fontId="3"/>
  </si>
  <si>
    <t>金額</t>
    <rPh sb="0" eb="2">
      <t>キンガク</t>
    </rPh>
    <phoneticPr fontId="3"/>
  </si>
  <si>
    <t>単位</t>
    <rPh sb="0" eb="2">
      <t>タンイ</t>
    </rPh>
    <phoneticPr fontId="2"/>
  </si>
  <si>
    <t>摘要</t>
    <rPh sb="0" eb="2">
      <t>テキヨウ</t>
    </rPh>
    <phoneticPr fontId="3"/>
  </si>
  <si>
    <t>　加西市長 様</t>
    <rPh sb="1" eb="5">
      <t>カサイシチョウ</t>
    </rPh>
    <rPh sb="6" eb="7">
      <t>サマ</t>
    </rPh>
    <phoneticPr fontId="2"/>
  </si>
  <si>
    <t>請求金額</t>
    <rPh sb="0" eb="2">
      <t>セイキュウ</t>
    </rPh>
    <rPh sb="2" eb="4">
      <t>キンガク</t>
    </rPh>
    <phoneticPr fontId="3"/>
  </si>
  <si>
    <t>消費税相当額</t>
    <rPh sb="0" eb="3">
      <t>ショウヒゼイ</t>
    </rPh>
    <rPh sb="3" eb="5">
      <t>ソウトウ</t>
    </rPh>
    <rPh sb="5" eb="6">
      <t>ガク</t>
    </rPh>
    <phoneticPr fontId="2"/>
  </si>
  <si>
    <t>請　求　書</t>
    <rPh sb="0" eb="1">
      <t>ショウ</t>
    </rPh>
    <rPh sb="2" eb="3">
      <t>モトム</t>
    </rPh>
    <rPh sb="4" eb="5">
      <t>ショ</t>
    </rPh>
    <phoneticPr fontId="3"/>
  </si>
  <si>
    <t>明　細</t>
    <rPh sb="0" eb="1">
      <t>メイ</t>
    </rPh>
    <rPh sb="2" eb="3">
      <t>ホソ</t>
    </rPh>
    <phoneticPr fontId="3"/>
  </si>
  <si>
    <t>小　計</t>
    <rPh sb="0" eb="1">
      <t>ショウ</t>
    </rPh>
    <rPh sb="2" eb="3">
      <t>ケイ</t>
    </rPh>
    <phoneticPr fontId="2"/>
  </si>
  <si>
    <t>合　計</t>
    <rPh sb="0" eb="1">
      <t>ゴウ</t>
    </rPh>
    <rPh sb="2" eb="3">
      <t>ケイ</t>
    </rPh>
    <phoneticPr fontId="2"/>
  </si>
  <si>
    <t>兵庫県加西市北条町横尾1000番地</t>
  </si>
  <si>
    <t>赤書きは記載例等</t>
    <rPh sb="0" eb="1">
      <t>アカ</t>
    </rPh>
    <rPh sb="1" eb="2">
      <t>ガ</t>
    </rPh>
    <rPh sb="4" eb="6">
      <t>キサイ</t>
    </rPh>
    <rPh sb="6" eb="7">
      <t>レイ</t>
    </rPh>
    <rPh sb="7" eb="8">
      <t>トウ</t>
    </rPh>
    <phoneticPr fontId="2"/>
  </si>
  <si>
    <t>別 紙　　明　細　　</t>
    <rPh sb="0" eb="1">
      <t>ベツ</t>
    </rPh>
    <rPh sb="2" eb="3">
      <t>カミ</t>
    </rPh>
    <rPh sb="5" eb="6">
      <t>メイ</t>
    </rPh>
    <rPh sb="7" eb="8">
      <t>ホソ</t>
    </rPh>
    <phoneticPr fontId="3"/>
  </si>
  <si>
    <t xml:space="preserve">住 所 </t>
    <rPh sb="0" eb="1">
      <t>ジュウ</t>
    </rPh>
    <rPh sb="2" eb="3">
      <t>ショ</t>
    </rPh>
    <phoneticPr fontId="2"/>
  </si>
  <si>
    <t xml:space="preserve">氏 名 </t>
    <rPh sb="0" eb="1">
      <t>シ</t>
    </rPh>
    <rPh sb="2" eb="3">
      <t>メイ</t>
    </rPh>
    <phoneticPr fontId="2"/>
  </si>
  <si>
    <t>％</t>
    <phoneticPr fontId="2"/>
  </si>
  <si>
    <t>振込先　</t>
    <rPh sb="0" eb="2">
      <t>フリコミ</t>
    </rPh>
    <rPh sb="2" eb="3">
      <t>サキ</t>
    </rPh>
    <phoneticPr fontId="2"/>
  </si>
  <si>
    <t>氏　名　</t>
    <rPh sb="0" eb="1">
      <t>シ</t>
    </rPh>
    <rPh sb="2" eb="3">
      <t>メイ</t>
    </rPh>
    <phoneticPr fontId="2"/>
  </si>
  <si>
    <t>住　所　</t>
    <rPh sb="0" eb="1">
      <t>ジュウ</t>
    </rPh>
    <rPh sb="2" eb="3">
      <t>ショ</t>
    </rPh>
    <phoneticPr fontId="2"/>
  </si>
  <si>
    <t>※確認のこと</t>
    <rPh sb="1" eb="3">
      <t>カクニン</t>
    </rPh>
    <phoneticPr fontId="2"/>
  </si>
  <si>
    <t>見　積　書</t>
    <rPh sb="0" eb="1">
      <t>ケン</t>
    </rPh>
    <rPh sb="2" eb="3">
      <t>セキ</t>
    </rPh>
    <rPh sb="4" eb="5">
      <t>ショ</t>
    </rPh>
    <phoneticPr fontId="3"/>
  </si>
  <si>
    <t>見積金額</t>
    <rPh sb="0" eb="2">
      <t>ミツモリ</t>
    </rPh>
    <rPh sb="2" eb="3">
      <t>キン</t>
    </rPh>
    <rPh sb="3" eb="4">
      <t>ガク</t>
    </rPh>
    <phoneticPr fontId="3"/>
  </si>
  <si>
    <t>工事場所</t>
    <rPh sb="0" eb="2">
      <t>コウジ</t>
    </rPh>
    <rPh sb="2" eb="4">
      <t>バショ</t>
    </rPh>
    <phoneticPr fontId="2"/>
  </si>
  <si>
    <t xml:space="preserve">工 事 名 </t>
    <rPh sb="0" eb="1">
      <t>コウ</t>
    </rPh>
    <rPh sb="2" eb="3">
      <t>コト</t>
    </rPh>
    <rPh sb="4" eb="5">
      <t>メイ</t>
    </rPh>
    <phoneticPr fontId="2"/>
  </si>
  <si>
    <t>値引き桁</t>
    <rPh sb="0" eb="2">
      <t>ネビ</t>
    </rPh>
    <rPh sb="3" eb="4">
      <t>ケタ</t>
    </rPh>
    <phoneticPr fontId="2"/>
  </si>
  <si>
    <t>10円</t>
    <rPh sb="2" eb="3">
      <t>エン</t>
    </rPh>
    <phoneticPr fontId="2"/>
  </si>
  <si>
    <t>100円</t>
    <rPh sb="3" eb="4">
      <t>エン</t>
    </rPh>
    <phoneticPr fontId="2"/>
  </si>
  <si>
    <t>千円</t>
    <rPh sb="0" eb="2">
      <t>センエン</t>
    </rPh>
    <phoneticPr fontId="2"/>
  </si>
  <si>
    <t>万円</t>
    <rPh sb="0" eb="2">
      <t>マンエン</t>
    </rPh>
    <phoneticPr fontId="2"/>
  </si>
  <si>
    <t>値引き桁選択</t>
    <phoneticPr fontId="2"/>
  </si>
  <si>
    <t>消費税率入力</t>
    <rPh sb="0" eb="3">
      <t>ショウヒゼイ</t>
    </rPh>
    <rPh sb="3" eb="4">
      <t>リツ</t>
    </rPh>
    <rPh sb="4" eb="6">
      <t>ニュウリョク</t>
    </rPh>
    <phoneticPr fontId="2"/>
  </si>
  <si>
    <t>名称、項目、規格等</t>
    <rPh sb="0" eb="2">
      <t>メイショウ</t>
    </rPh>
    <rPh sb="3" eb="5">
      <t>コウモク</t>
    </rPh>
    <rPh sb="6" eb="8">
      <t>キカク</t>
    </rPh>
    <rPh sb="8" eb="9">
      <t>トウ</t>
    </rPh>
    <phoneticPr fontId="3"/>
  </si>
  <si>
    <t>時間</t>
    <rPh sb="0" eb="2">
      <t>ジカン</t>
    </rPh>
    <phoneticPr fontId="2"/>
  </si>
  <si>
    <t>配管工</t>
    <rPh sb="0" eb="3">
      <t>ハイカンコウ</t>
    </rPh>
    <phoneticPr fontId="2"/>
  </si>
  <si>
    <t>普通作業員</t>
    <rPh sb="0" eb="2">
      <t>フツウ</t>
    </rPh>
    <rPh sb="2" eb="5">
      <t>サギョウイン</t>
    </rPh>
    <phoneticPr fontId="2"/>
  </si>
  <si>
    <t>バックホウ</t>
    <phoneticPr fontId="2"/>
  </si>
  <si>
    <t>２tダンプトラック</t>
    <phoneticPr fontId="2"/>
  </si>
  <si>
    <t>切込み砕石</t>
    <rPh sb="0" eb="2">
      <t>キリコ</t>
    </rPh>
    <rPh sb="3" eb="5">
      <t>サイセキ</t>
    </rPh>
    <phoneticPr fontId="2"/>
  </si>
  <si>
    <t>m3</t>
    <phoneticPr fontId="2"/>
  </si>
  <si>
    <t>諸経費</t>
    <rPh sb="0" eb="3">
      <t>ショケイヒ</t>
    </rPh>
    <phoneticPr fontId="2"/>
  </si>
  <si>
    <t>砂</t>
    <rPh sb="0" eb="1">
      <t>スナ</t>
    </rPh>
    <phoneticPr fontId="2"/>
  </si>
  <si>
    <t>工事日</t>
    <rPh sb="0" eb="2">
      <t>コウジ</t>
    </rPh>
    <rPh sb="2" eb="3">
      <t>ビ</t>
    </rPh>
    <phoneticPr fontId="2"/>
  </si>
  <si>
    <t>○○○○町○○○○　(○○○○邸)</t>
    <rPh sb="4" eb="5">
      <t>チョウ</t>
    </rPh>
    <rPh sb="15" eb="16">
      <t>テイ</t>
    </rPh>
    <phoneticPr fontId="2"/>
  </si>
  <si>
    <t>令和　　　年　　　月　　　日 検収</t>
    <rPh sb="0" eb="1">
      <t>レイ</t>
    </rPh>
    <rPh sb="1" eb="2">
      <t>ワ</t>
    </rPh>
    <rPh sb="5" eb="6">
      <t>ネン</t>
    </rPh>
    <rPh sb="9" eb="10">
      <t>ツキ</t>
    </rPh>
    <rPh sb="13" eb="14">
      <t>ヒ</t>
    </rPh>
    <rPh sb="15" eb="17">
      <t>ケンシュウ</t>
    </rPh>
    <phoneticPr fontId="2"/>
  </si>
  <si>
    <t>発行責任者　</t>
    <rPh sb="0" eb="2">
      <t>ハッコウ</t>
    </rPh>
    <rPh sb="2" eb="5">
      <t>セキニンシャ</t>
    </rPh>
    <phoneticPr fontId="2"/>
  </si>
  <si>
    <t>担　当　者　</t>
    <rPh sb="0" eb="1">
      <t>タン</t>
    </rPh>
    <rPh sb="2" eb="3">
      <t>トウ</t>
    </rPh>
    <rPh sb="4" eb="5">
      <t>シャ</t>
    </rPh>
    <phoneticPr fontId="2"/>
  </si>
  <si>
    <t>代表取締役 ○○○○ ℡ ○○○○○○○○
　　　　　　　　　　Email ○○○○○○○○</t>
    <rPh sb="0" eb="2">
      <t>ダイヒョウ</t>
    </rPh>
    <rPh sb="2" eb="5">
      <t>トリシマリヤク</t>
    </rPh>
    <phoneticPr fontId="2"/>
  </si>
  <si>
    <r>
      <t xml:space="preserve">○○銀行○○支店
(当座、普通)預金　口座番号○○○○○○○
　　　　  </t>
    </r>
    <r>
      <rPr>
        <sz val="6"/>
        <color indexed="10"/>
        <rFont val="ＭＳ 明朝"/>
        <family val="1"/>
        <charset val="128"/>
      </rPr>
      <t>ﾏﾙﾏﾙﾏﾙﾏﾙﾏﾙﾏﾙﾏﾙﾏﾙ</t>
    </r>
    <r>
      <rPr>
        <sz val="9"/>
        <color indexed="10"/>
        <rFont val="ＭＳ 明朝"/>
        <family val="1"/>
        <charset val="128"/>
      </rPr>
      <t xml:space="preserve">
口座名義　○○○○○○○○</t>
    </r>
    <rPh sb="2" eb="4">
      <t>ギンコウ</t>
    </rPh>
    <rPh sb="6" eb="8">
      <t>シテン</t>
    </rPh>
    <rPh sb="10" eb="12">
      <t>トウザ</t>
    </rPh>
    <rPh sb="13" eb="15">
      <t>フツウ</t>
    </rPh>
    <rPh sb="16" eb="18">
      <t>ヨキン</t>
    </rPh>
    <rPh sb="19" eb="21">
      <t>コウザ</t>
    </rPh>
    <rPh sb="21" eb="23">
      <t>バンゴウ</t>
    </rPh>
    <rPh sb="54" eb="56">
      <t>コウザ</t>
    </rPh>
    <rPh sb="56" eb="58">
      <t>メイギ</t>
    </rPh>
    <phoneticPr fontId="2"/>
  </si>
  <si>
    <t>下記のとおり、請求します。</t>
    <rPh sb="0" eb="2">
      <t>カキ</t>
    </rPh>
    <rPh sb="7" eb="9">
      <t>セイキュウ</t>
    </rPh>
    <phoneticPr fontId="2"/>
  </si>
  <si>
    <t>見積有効期限</t>
    <rPh sb="0" eb="2">
      <t>ミツモリ</t>
    </rPh>
    <rPh sb="2" eb="4">
      <t>ユウコウ</t>
    </rPh>
    <rPh sb="4" eb="6">
      <t>キゲン</t>
    </rPh>
    <phoneticPr fontId="2"/>
  </si>
  <si>
    <t>諸経費率</t>
    <rPh sb="0" eb="3">
      <t>ショケイヒ</t>
    </rPh>
    <rPh sb="3" eb="4">
      <t>リツ</t>
    </rPh>
    <phoneticPr fontId="2"/>
  </si>
  <si>
    <t>加西市株式会社</t>
    <phoneticPr fontId="2"/>
  </si>
  <si>
    <t>℡ 0790-42-8760　　FAX 0790-42-5992</t>
    <phoneticPr fontId="2"/>
  </si>
  <si>
    <r>
      <t xml:space="preserve">○○銀行○○支店
(当座、普通)預金　口座番号○○○○○○○
　　　　  </t>
    </r>
    <r>
      <rPr>
        <sz val="6"/>
        <rFont val="ＭＳ 明朝"/>
        <family val="1"/>
        <charset val="128"/>
      </rPr>
      <t>ﾏﾙﾏﾙﾏﾙﾏﾙﾏﾙﾏﾙﾏﾙﾏﾙ</t>
    </r>
    <r>
      <rPr>
        <sz val="9"/>
        <rFont val="ＭＳ 明朝"/>
        <family val="1"/>
        <charset val="128"/>
      </rPr>
      <t xml:space="preserve">
口座名義　○○○○○○○○</t>
    </r>
    <rPh sb="2" eb="4">
      <t>ギンコウ</t>
    </rPh>
    <rPh sb="6" eb="8">
      <t>シテン</t>
    </rPh>
    <rPh sb="10" eb="12">
      <t>トウザ</t>
    </rPh>
    <rPh sb="13" eb="15">
      <t>フツウ</t>
    </rPh>
    <rPh sb="16" eb="18">
      <t>ヨキン</t>
    </rPh>
    <rPh sb="19" eb="21">
      <t>コウザ</t>
    </rPh>
    <rPh sb="21" eb="23">
      <t>バンゴウ</t>
    </rPh>
    <rPh sb="54" eb="56">
      <t>コウザ</t>
    </rPh>
    <rPh sb="56" eb="58">
      <t>メイギ</t>
    </rPh>
    <phoneticPr fontId="2"/>
  </si>
  <si>
    <t>○○○○町(1月1日)　給水管漏水修理工事</t>
    <rPh sb="4" eb="5">
      <t>チョウ</t>
    </rPh>
    <rPh sb="7" eb="8">
      <t>ガツ</t>
    </rPh>
    <rPh sb="9" eb="10">
      <t>ニチ</t>
    </rPh>
    <rPh sb="12" eb="14">
      <t>キュウスイ</t>
    </rPh>
    <rPh sb="14" eb="15">
      <t>カン</t>
    </rPh>
    <rPh sb="15" eb="17">
      <t>ロウスイ</t>
    </rPh>
    <rPh sb="17" eb="19">
      <t>シュウリ</t>
    </rPh>
    <rPh sb="19" eb="21">
      <t>コウジ</t>
    </rPh>
    <phoneticPr fontId="2"/>
  </si>
  <si>
    <t>※ 印刷のページ設定は白黒印刷設定</t>
    <rPh sb="2" eb="4">
      <t>インサツ</t>
    </rPh>
    <rPh sb="8" eb="10">
      <t>セッテイ</t>
    </rPh>
    <rPh sb="11" eb="13">
      <t>シロクロ</t>
    </rPh>
    <rPh sb="13" eb="15">
      <t>インサツ</t>
    </rPh>
    <rPh sb="15" eb="17">
      <t>セッテイ</t>
    </rPh>
    <phoneticPr fontId="2"/>
  </si>
  <si>
    <r>
      <t>◎着色セルに記入してください。</t>
    </r>
    <r>
      <rPr>
        <b/>
        <sz val="11"/>
        <color theme="4" tint="-0.249977111117893"/>
        <rFont val="ＭＳ 明朝"/>
        <family val="1"/>
        <charset val="128"/>
      </rPr>
      <t xml:space="preserve">(着色セル以外に直接入力でも構いません。) </t>
    </r>
    <rPh sb="16" eb="18">
      <t>チャクショク</t>
    </rPh>
    <rPh sb="20" eb="22">
      <t>イガイ</t>
    </rPh>
    <rPh sb="23" eb="25">
      <t>チョクセツ</t>
    </rPh>
    <rPh sb="25" eb="27">
      <t>ニュウリョク</t>
    </rPh>
    <rPh sb="29" eb="30">
      <t>カマ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</si>
</sst>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5">
    <numFmt numFmtId="176" formatCode="&quot;¥&quot;#,##0\-;&quot;¥&quot;\-#,##0"/>
    <numFmt numFmtId="177" formatCode=";;;"/>
    <numFmt numFmtId="178" formatCode="[$-FC11]ggge&quot;年&quot;m&quot;月&quot;d&quot;日　&quot;\ ;_ * \-#,##0_ ;&quot;平成　　年　　月　　日　&quot;;_ @_ "/>
    <numFmt numFmtId="179" formatCode="[$-FC11]ggge&quot;年&quot;m&quot;月&quot;d&quot;日限り&quot;\ ;_ * \-#,##0_ ;&quot;平成　　年　　月　　日限り&quot;;_ @_ "/>
    <numFmt numFmtId="180" formatCode="0.0%"/>
    <numFmt numFmtId="181" formatCode="[&lt;=99999999]&quot;〒&quot;####\-####;\(00\)\ ####\-####"/>
    <numFmt numFmtId="182" formatCode="#,##0;&quot;△&quot;#,##0"/>
    <numFmt numFmtId="183" formatCode="_ * #,##0;_ * \-#,##0_ ;_ * &quot;&quot;_ ;_ @_ "/>
    <numFmt numFmtId="184" formatCode="[$-411]ggge&quot;年&quot;m&quot;月&quot;d&quot;日&quot;\ ;_ * \-#,##0_ ;&quot;令和　　年　　月　　日　&quot;;_ @_ "/>
    <numFmt numFmtId="185" formatCode="[$-411]ggge&quot;年&quot;m&quot;月&quot;d&quot;日&quot;\ ;_ * \-#,##0_ ;&quot;令和　　年　　月　　日&quot;;_ @_ "/>
    <numFmt numFmtId="186" formatCode="#,##0&quot;値&quot;&quot;引&quot;&quot;き&quot;;[Red]\-#,##0&quot;値&quot;&quot;引&quot;&quot;き&quot;"/>
    <numFmt numFmtId="187" formatCode="[$-411]&quot;～&quot;ggge&quot;年&quot;m&quot;月&quot;d&quot;日&quot;;_ * \-#,##0_ ;&quot;令和　　年　　月　　日&quot;;_ @_ "/>
    <numFmt numFmtId="188" formatCode="[$-411]ggge&quot;年&quot;m&quot;月&quot;d&quot;日&quot;\ ;_ * \-#,##0_ ;&quot;令和　年　月　日&quot;;_ @_ "/>
    <numFmt numFmtId="189" formatCode="#,##0&quot;値引き&quot;;[Red]\-#,##0&quot;値引き&quot;"/>
    <numFmt numFmtId="192" formatCode="&quot;登録番号  T&quot;0\-0000\-0000\-0000"/>
  </numFmts>
  <fonts count="37">
    <font>
      <sz val="10.5"/>
      <name val="ＭＳ ゴシック"/>
      <family val="3"/>
      <charset val="128"/>
    </font>
    <font>
      <sz val="10.5"/>
      <name val="ＭＳ ゴシック"/>
      <family val="3"/>
      <charset val="128"/>
    </font>
    <font>
      <sz val="6"/>
      <name val="ＭＳ 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0.5"/>
      <name val="ＭＳ 明朝"/>
      <family val="1"/>
      <charset val="128"/>
    </font>
    <font>
      <sz val="9"/>
      <name val="ＭＳ 明朝"/>
      <family val="1"/>
      <charset val="128"/>
    </font>
    <font>
      <sz val="10.5"/>
      <color indexed="10"/>
      <name val="ＭＳ 明朝"/>
      <family val="1"/>
      <charset val="128"/>
    </font>
    <font>
      <b/>
      <sz val="12"/>
      <color indexed="10"/>
      <name val="ＭＳ 明朝"/>
      <family val="1"/>
      <charset val="128"/>
    </font>
    <font>
      <b/>
      <sz val="14"/>
      <color indexed="10"/>
      <name val="ＭＳ 明朝"/>
      <family val="1"/>
      <charset val="128"/>
    </font>
    <font>
      <sz val="9"/>
      <color indexed="10"/>
      <name val="ＭＳ 明朝"/>
      <family val="1"/>
      <charset val="128"/>
    </font>
    <font>
      <sz val="6"/>
      <color indexed="10"/>
      <name val="ＭＳ 明朝"/>
      <family val="1"/>
      <charset val="128"/>
    </font>
    <font>
      <sz val="7"/>
      <name val="ＭＳ 明朝"/>
      <family val="1"/>
      <charset val="128"/>
    </font>
    <font>
      <sz val="10.5"/>
      <color rgb="FFFF0000"/>
      <name val="ＭＳ 明朝"/>
      <family val="1"/>
      <charset val="128"/>
    </font>
    <font>
      <b/>
      <sz val="10.5"/>
      <name val="ＭＳ 明朝"/>
      <family val="1"/>
      <charset val="128"/>
    </font>
    <font>
      <sz val="10"/>
      <color indexed="10"/>
      <name val="ＭＳ 明朝"/>
      <family val="1"/>
      <charset val="128"/>
    </font>
    <font>
      <sz val="10"/>
      <name val="ＭＳ 明朝"/>
      <family val="1"/>
      <charset val="128"/>
    </font>
    <font>
      <sz val="10"/>
      <color rgb="FFFF0000"/>
      <name val="ＭＳ 明朝"/>
      <family val="1"/>
      <charset val="128"/>
    </font>
    <font>
      <b/>
      <sz val="9"/>
      <name val="ＭＳ ゴシック"/>
      <family val="3"/>
      <charset val="128"/>
    </font>
    <font>
      <sz val="11"/>
      <color rgb="FFFF0000"/>
      <name val="ＭＳ 明朝"/>
      <family val="1"/>
      <charset val="128"/>
    </font>
    <font>
      <b/>
      <sz val="14"/>
      <color rgb="FFFF0000"/>
      <name val="ＭＳ 明朝"/>
      <family val="1"/>
      <charset val="128"/>
    </font>
    <font>
      <sz val="12"/>
      <color indexed="10"/>
      <name val="ＭＳ 明朝"/>
      <family val="1"/>
      <charset val="128"/>
    </font>
    <font>
      <sz val="11"/>
      <color indexed="10"/>
      <name val="ＭＳ 明朝"/>
      <family val="1"/>
      <charset val="128"/>
    </font>
    <font>
      <sz val="7"/>
      <color rgb="FFFF0000"/>
      <name val="ＭＳ 明朝"/>
      <family val="1"/>
      <charset val="128"/>
    </font>
    <font>
      <b/>
      <sz val="9"/>
      <name val="ＭＳ 明朝"/>
      <family val="1"/>
      <charset val="128"/>
    </font>
    <font>
      <b/>
      <sz val="9"/>
      <color indexed="10"/>
      <name val="ＭＳ 明朝"/>
      <family val="1"/>
      <charset val="128"/>
    </font>
    <font>
      <b/>
      <sz val="9"/>
      <color rgb="FFFF0000"/>
      <name val="ＭＳ 明朝"/>
      <family val="1"/>
      <charset val="128"/>
    </font>
    <font>
      <sz val="7"/>
      <color indexed="10"/>
      <name val="ＭＳ 明朝"/>
      <family val="1"/>
      <charset val="128"/>
    </font>
    <font>
      <sz val="6"/>
      <color rgb="FFFF0000"/>
      <name val="ＭＳ 明朝"/>
      <family val="1"/>
      <charset val="128"/>
    </font>
    <font>
      <b/>
      <sz val="14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b/>
      <sz val="16"/>
      <color rgb="FFFF0000"/>
      <name val="ＭＳ 明朝"/>
      <family val="1"/>
      <charset val="128"/>
    </font>
    <font>
      <b/>
      <sz val="10"/>
      <color rgb="FFFF0000"/>
      <name val="ＭＳ 明朝"/>
      <family val="1"/>
      <charset val="128"/>
    </font>
    <font>
      <b/>
      <sz val="11"/>
      <color theme="4" tint="-0.249977111117893"/>
      <name val="ＭＳ 明朝"/>
      <family val="1"/>
      <charset val="128"/>
    </font>
    <font>
      <b/>
      <sz val="12"/>
      <color theme="4" tint="-0.249977111117893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3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426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1" xfId="0" applyFont="1" applyBorder="1">
      <alignment vertical="center"/>
    </xf>
    <xf numFmtId="176" fontId="5" fillId="0" borderId="0" xfId="0" applyNumberFormat="1" applyFont="1" applyBorder="1" applyAlignment="1">
      <alignment horizontal="left" vertical="center" indent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>
      <alignment vertical="center"/>
    </xf>
    <xf numFmtId="38" fontId="5" fillId="0" borderId="5" xfId="2" applyFont="1" applyBorder="1">
      <alignment vertical="center"/>
    </xf>
    <xf numFmtId="0" fontId="5" fillId="0" borderId="6" xfId="0" applyFont="1" applyBorder="1" applyAlignment="1">
      <alignment horizontal="left" vertical="center" indent="1"/>
    </xf>
    <xf numFmtId="177" fontId="5" fillId="0" borderId="5" xfId="2" applyNumberFormat="1" applyFont="1" applyBorder="1">
      <alignment vertical="center"/>
    </xf>
    <xf numFmtId="0" fontId="5" fillId="0" borderId="7" xfId="0" applyFont="1" applyBorder="1" applyAlignment="1">
      <alignment horizontal="left" vertical="center" indent="1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>
      <alignment vertical="center"/>
    </xf>
    <xf numFmtId="38" fontId="5" fillId="0" borderId="10" xfId="2" applyFont="1" applyBorder="1">
      <alignment vertical="center"/>
    </xf>
    <xf numFmtId="0" fontId="5" fillId="0" borderId="0" xfId="0" applyFont="1" applyAlignment="1">
      <alignment horizontal="left" indent="1"/>
    </xf>
    <xf numFmtId="0" fontId="5" fillId="0" borderId="0" xfId="0" applyFont="1" applyBorder="1">
      <alignment vertical="center"/>
    </xf>
    <xf numFmtId="38" fontId="7" fillId="0" borderId="2" xfId="0" applyNumberFormat="1" applyFont="1" applyBorder="1">
      <alignment vertical="center"/>
    </xf>
    <xf numFmtId="0" fontId="7" fillId="0" borderId="14" xfId="0" applyFont="1" applyBorder="1" applyAlignment="1">
      <alignment vertical="center"/>
    </xf>
    <xf numFmtId="0" fontId="7" fillId="0" borderId="15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7" fillId="0" borderId="1" xfId="0" applyFont="1" applyBorder="1">
      <alignment vertical="center"/>
    </xf>
    <xf numFmtId="179" fontId="5" fillId="0" borderId="0" xfId="0" applyNumberFormat="1" applyFont="1" applyBorder="1" applyAlignment="1">
      <alignment horizontal="left"/>
    </xf>
    <xf numFmtId="0" fontId="12" fillId="0" borderId="0" xfId="0" applyFont="1" applyAlignment="1">
      <alignment horizontal="left" indent="1"/>
    </xf>
    <xf numFmtId="0" fontId="5" fillId="0" borderId="22" xfId="0" applyFont="1" applyBorder="1" applyAlignment="1"/>
    <xf numFmtId="177" fontId="5" fillId="0" borderId="5" xfId="1" applyNumberFormat="1" applyFont="1" applyBorder="1">
      <alignment vertical="center"/>
    </xf>
    <xf numFmtId="0" fontId="8" fillId="0" borderId="0" xfId="0" applyFont="1">
      <alignment vertical="center"/>
    </xf>
    <xf numFmtId="0" fontId="10" fillId="0" borderId="0" xfId="0" applyFont="1" applyBorder="1" applyAlignment="1">
      <alignment vertical="top" wrapText="1"/>
    </xf>
    <xf numFmtId="0" fontId="5" fillId="0" borderId="1" xfId="0" applyFont="1" applyBorder="1" applyAlignment="1">
      <alignment vertical="center"/>
    </xf>
    <xf numFmtId="38" fontId="13" fillId="0" borderId="2" xfId="2" applyFont="1" applyBorder="1">
      <alignment vertical="center"/>
    </xf>
    <xf numFmtId="0" fontId="13" fillId="0" borderId="6" xfId="0" applyFont="1" applyBorder="1" applyAlignment="1">
      <alignment vertical="center"/>
    </xf>
    <xf numFmtId="0" fontId="13" fillId="0" borderId="3" xfId="0" applyFont="1" applyBorder="1" applyAlignment="1">
      <alignment vertical="center"/>
    </xf>
    <xf numFmtId="0" fontId="13" fillId="0" borderId="4" xfId="0" applyFont="1" applyBorder="1" applyAlignment="1">
      <alignment vertical="center"/>
    </xf>
    <xf numFmtId="0" fontId="7" fillId="0" borderId="0" xfId="0" applyFont="1" applyBorder="1" applyAlignment="1">
      <alignment horizontal="left" vertical="top"/>
    </xf>
    <xf numFmtId="0" fontId="7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14" fillId="0" borderId="0" xfId="0" applyFont="1" applyAlignment="1">
      <alignment vertical="center"/>
    </xf>
    <xf numFmtId="0" fontId="5" fillId="0" borderId="22" xfId="0" applyFont="1" applyBorder="1" applyAlignment="1">
      <alignment vertical="center"/>
    </xf>
    <xf numFmtId="0" fontId="15" fillId="0" borderId="16" xfId="0" applyFont="1" applyBorder="1" applyAlignment="1">
      <alignment vertical="center"/>
    </xf>
    <xf numFmtId="0" fontId="15" fillId="0" borderId="14" xfId="0" applyFont="1" applyBorder="1" applyAlignment="1">
      <alignment vertical="center"/>
    </xf>
    <xf numFmtId="0" fontId="15" fillId="0" borderId="6" xfId="0" applyFont="1" applyBorder="1" applyAlignment="1">
      <alignment vertical="center"/>
    </xf>
    <xf numFmtId="0" fontId="16" fillId="0" borderId="3" xfId="0" applyFont="1" applyBorder="1" applyAlignment="1">
      <alignment vertical="center"/>
    </xf>
    <xf numFmtId="0" fontId="13" fillId="0" borderId="5" xfId="0" applyFont="1" applyBorder="1">
      <alignment vertical="center"/>
    </xf>
    <xf numFmtId="38" fontId="13" fillId="0" borderId="5" xfId="2" applyFont="1" applyBorder="1">
      <alignment vertical="center"/>
    </xf>
    <xf numFmtId="0" fontId="13" fillId="0" borderId="7" xfId="0" applyFont="1" applyBorder="1" applyAlignment="1">
      <alignment vertical="center"/>
    </xf>
    <xf numFmtId="0" fontId="13" fillId="0" borderId="8" xfId="0" applyFont="1" applyBorder="1" applyAlignment="1">
      <alignment vertical="center"/>
    </xf>
    <xf numFmtId="0" fontId="13" fillId="0" borderId="9" xfId="0" applyFont="1" applyBorder="1" applyAlignment="1">
      <alignment vertical="center"/>
    </xf>
    <xf numFmtId="0" fontId="13" fillId="0" borderId="10" xfId="0" applyFont="1" applyBorder="1">
      <alignment vertical="center"/>
    </xf>
    <xf numFmtId="38" fontId="13" fillId="0" borderId="10" xfId="2" applyFont="1" applyBorder="1">
      <alignment vertical="center"/>
    </xf>
    <xf numFmtId="0" fontId="20" fillId="0" borderId="32" xfId="0" applyFont="1" applyBorder="1" applyAlignment="1">
      <alignment horizontal="center" vertical="center"/>
    </xf>
    <xf numFmtId="0" fontId="21" fillId="0" borderId="1" xfId="0" applyFont="1" applyBorder="1">
      <alignment vertical="center"/>
    </xf>
    <xf numFmtId="38" fontId="7" fillId="2" borderId="13" xfId="2" applyFont="1" applyFill="1" applyBorder="1">
      <alignment vertical="center"/>
    </xf>
    <xf numFmtId="38" fontId="7" fillId="2" borderId="10" xfId="2" applyFont="1" applyFill="1" applyBorder="1">
      <alignment vertical="center"/>
    </xf>
    <xf numFmtId="0" fontId="5" fillId="2" borderId="1" xfId="0" applyFont="1" applyFill="1" applyBorder="1" applyAlignment="1">
      <alignment horizontal="left" vertical="center" indent="1"/>
    </xf>
    <xf numFmtId="0" fontId="5" fillId="2" borderId="22" xfId="0" applyFont="1" applyFill="1" applyBorder="1" applyAlignment="1">
      <alignment horizontal="left" vertical="center" indent="1"/>
    </xf>
    <xf numFmtId="0" fontId="5" fillId="2" borderId="22" xfId="0" applyFont="1" applyFill="1" applyBorder="1">
      <alignment vertical="center"/>
    </xf>
    <xf numFmtId="0" fontId="17" fillId="2" borderId="16" xfId="0" applyFont="1" applyFill="1" applyBorder="1" applyAlignment="1">
      <alignment vertical="center"/>
    </xf>
    <xf numFmtId="0" fontId="17" fillId="2" borderId="14" xfId="0" applyFont="1" applyFill="1" applyBorder="1" applyAlignment="1">
      <alignment vertical="center"/>
    </xf>
    <xf numFmtId="0" fontId="13" fillId="2" borderId="14" xfId="0" applyFont="1" applyFill="1" applyBorder="1" applyAlignment="1">
      <alignment vertical="center"/>
    </xf>
    <xf numFmtId="0" fontId="13" fillId="2" borderId="15" xfId="0" applyFont="1" applyFill="1" applyBorder="1" applyAlignment="1">
      <alignment vertical="center"/>
    </xf>
    <xf numFmtId="0" fontId="13" fillId="2" borderId="2" xfId="0" applyFont="1" applyFill="1" applyBorder="1">
      <alignment vertical="center"/>
    </xf>
    <xf numFmtId="38" fontId="13" fillId="2" borderId="2" xfId="0" applyNumberFormat="1" applyFont="1" applyFill="1" applyBorder="1">
      <alignment vertical="center"/>
    </xf>
    <xf numFmtId="0" fontId="23" fillId="2" borderId="14" xfId="0" applyFont="1" applyFill="1" applyBorder="1" applyAlignment="1">
      <alignment vertical="center"/>
    </xf>
    <xf numFmtId="0" fontId="23" fillId="2" borderId="18" xfId="0" applyFont="1" applyFill="1" applyBorder="1" applyAlignment="1">
      <alignment vertical="center"/>
    </xf>
    <xf numFmtId="0" fontId="17" fillId="2" borderId="6" xfId="0" applyFont="1" applyFill="1" applyBorder="1" applyAlignment="1">
      <alignment vertical="center"/>
    </xf>
    <xf numFmtId="0" fontId="17" fillId="2" borderId="3" xfId="0" applyFont="1" applyFill="1" applyBorder="1" applyAlignment="1">
      <alignment vertical="center"/>
    </xf>
    <xf numFmtId="0" fontId="13" fillId="2" borderId="3" xfId="0" applyFont="1" applyFill="1" applyBorder="1" applyAlignment="1">
      <alignment vertical="center"/>
    </xf>
    <xf numFmtId="0" fontId="13" fillId="2" borderId="4" xfId="0" applyFont="1" applyFill="1" applyBorder="1" applyAlignment="1">
      <alignment vertical="center"/>
    </xf>
    <xf numFmtId="0" fontId="23" fillId="2" borderId="3" xfId="0" applyFont="1" applyFill="1" applyBorder="1" applyAlignment="1">
      <alignment vertical="center"/>
    </xf>
    <xf numFmtId="0" fontId="23" fillId="2" borderId="19" xfId="0" applyFont="1" applyFill="1" applyBorder="1" applyAlignment="1">
      <alignment vertical="center"/>
    </xf>
    <xf numFmtId="0" fontId="5" fillId="2" borderId="5" xfId="0" applyFont="1" applyFill="1" applyBorder="1">
      <alignment vertical="center"/>
    </xf>
    <xf numFmtId="38" fontId="5" fillId="2" borderId="5" xfId="2" applyFont="1" applyFill="1" applyBorder="1">
      <alignment vertical="center"/>
    </xf>
    <xf numFmtId="177" fontId="5" fillId="2" borderId="5" xfId="1" applyNumberFormat="1" applyFont="1" applyFill="1" applyBorder="1">
      <alignment vertical="center"/>
    </xf>
    <xf numFmtId="177" fontId="5" fillId="2" borderId="5" xfId="2" applyNumberFormat="1" applyFont="1" applyFill="1" applyBorder="1">
      <alignment vertical="center"/>
    </xf>
    <xf numFmtId="0" fontId="5" fillId="2" borderId="10" xfId="0" applyFont="1" applyFill="1" applyBorder="1">
      <alignment vertical="center"/>
    </xf>
    <xf numFmtId="38" fontId="5" fillId="2" borderId="10" xfId="2" applyFont="1" applyFill="1" applyBorder="1">
      <alignment vertical="center"/>
    </xf>
    <xf numFmtId="0" fontId="7" fillId="2" borderId="20" xfId="0" applyFont="1" applyFill="1" applyBorder="1" applyAlignment="1">
      <alignment vertical="center"/>
    </xf>
    <xf numFmtId="0" fontId="7" fillId="2" borderId="8" xfId="0" applyFont="1" applyFill="1" applyBorder="1" applyAlignment="1">
      <alignment vertical="center"/>
    </xf>
    <xf numFmtId="0" fontId="5" fillId="2" borderId="8" xfId="0" applyFont="1" applyFill="1" applyBorder="1" applyAlignment="1">
      <alignment vertical="center"/>
    </xf>
    <xf numFmtId="0" fontId="5" fillId="2" borderId="21" xfId="0" applyFont="1" applyFill="1" applyBorder="1" applyAlignment="1">
      <alignment vertical="center"/>
    </xf>
    <xf numFmtId="0" fontId="13" fillId="2" borderId="16" xfId="0" applyFont="1" applyFill="1" applyBorder="1" applyAlignment="1">
      <alignment vertical="center"/>
    </xf>
    <xf numFmtId="0" fontId="13" fillId="2" borderId="17" xfId="0" applyFont="1" applyFill="1" applyBorder="1" applyAlignment="1">
      <alignment vertical="center"/>
    </xf>
    <xf numFmtId="0" fontId="13" fillId="2" borderId="18" xfId="0" applyFont="1" applyFill="1" applyBorder="1" applyAlignment="1">
      <alignment vertical="center"/>
    </xf>
    <xf numFmtId="0" fontId="13" fillId="2" borderId="27" xfId="0" applyFont="1" applyFill="1" applyBorder="1" applyAlignment="1">
      <alignment vertical="center"/>
    </xf>
    <xf numFmtId="0" fontId="13" fillId="2" borderId="28" xfId="0" applyFont="1" applyFill="1" applyBorder="1" applyAlignment="1">
      <alignment vertical="center"/>
    </xf>
    <xf numFmtId="0" fontId="13" fillId="2" borderId="29" xfId="0" applyFont="1" applyFill="1" applyBorder="1" applyAlignment="1">
      <alignment vertical="center"/>
    </xf>
    <xf numFmtId="0" fontId="13" fillId="2" borderId="31" xfId="0" applyFont="1" applyFill="1" applyBorder="1" applyAlignment="1">
      <alignment vertical="center"/>
    </xf>
    <xf numFmtId="0" fontId="13" fillId="2" borderId="6" xfId="0" applyFont="1" applyFill="1" applyBorder="1" applyAlignment="1">
      <alignment vertical="center"/>
    </xf>
    <xf numFmtId="0" fontId="13" fillId="2" borderId="13" xfId="0" applyFont="1" applyFill="1" applyBorder="1" applyAlignment="1">
      <alignment vertical="center"/>
    </xf>
    <xf numFmtId="0" fontId="13" fillId="2" borderId="19" xfId="0" applyFont="1" applyFill="1" applyBorder="1" applyAlignment="1">
      <alignment vertical="center"/>
    </xf>
    <xf numFmtId="0" fontId="13" fillId="2" borderId="5" xfId="0" applyFont="1" applyFill="1" applyBorder="1">
      <alignment vertical="center"/>
    </xf>
    <xf numFmtId="38" fontId="13" fillId="2" borderId="5" xfId="2" applyFont="1" applyFill="1" applyBorder="1">
      <alignment vertical="center"/>
    </xf>
    <xf numFmtId="38" fontId="13" fillId="2" borderId="13" xfId="2" applyFont="1" applyFill="1" applyBorder="1">
      <alignment vertical="center"/>
    </xf>
    <xf numFmtId="0" fontId="13" fillId="2" borderId="7" xfId="0" applyFont="1" applyFill="1" applyBorder="1" applyAlignment="1">
      <alignment vertical="center"/>
    </xf>
    <xf numFmtId="0" fontId="13" fillId="2" borderId="8" xfId="0" applyFont="1" applyFill="1" applyBorder="1" applyAlignment="1">
      <alignment vertical="center"/>
    </xf>
    <xf numFmtId="0" fontId="13" fillId="2" borderId="9" xfId="0" applyFont="1" applyFill="1" applyBorder="1" applyAlignment="1">
      <alignment vertical="center"/>
    </xf>
    <xf numFmtId="0" fontId="13" fillId="2" borderId="10" xfId="0" applyFont="1" applyFill="1" applyBorder="1">
      <alignment vertical="center"/>
    </xf>
    <xf numFmtId="38" fontId="13" fillId="2" borderId="10" xfId="2" applyFont="1" applyFill="1" applyBorder="1">
      <alignment vertical="center"/>
    </xf>
    <xf numFmtId="0" fontId="13" fillId="2" borderId="21" xfId="0" applyFont="1" applyFill="1" applyBorder="1" applyAlignment="1">
      <alignment vertical="center"/>
    </xf>
    <xf numFmtId="0" fontId="18" fillId="0" borderId="0" xfId="0" applyFont="1" applyAlignment="1">
      <alignment horizontal="center" vertical="top"/>
    </xf>
    <xf numFmtId="0" fontId="5" fillId="3" borderId="6" xfId="0" applyFont="1" applyFill="1" applyBorder="1" applyAlignment="1">
      <alignment horizontal="left" vertical="center" indent="1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left" vertical="center" indent="1"/>
    </xf>
    <xf numFmtId="0" fontId="5" fillId="3" borderId="8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21" fillId="0" borderId="1" xfId="0" applyFont="1" applyBorder="1" applyAlignment="1">
      <alignment horizontal="left" vertical="center" indent="1"/>
    </xf>
    <xf numFmtId="0" fontId="24" fillId="0" borderId="0" xfId="0" applyFont="1" applyAlignment="1">
      <alignment horizontal="center" vertical="center"/>
    </xf>
    <xf numFmtId="0" fontId="5" fillId="0" borderId="33" xfId="0" applyFont="1" applyBorder="1">
      <alignment vertical="center"/>
    </xf>
    <xf numFmtId="0" fontId="26" fillId="0" borderId="0" xfId="0" applyFont="1" applyAlignment="1">
      <alignment horizontal="right" vertical="center"/>
    </xf>
    <xf numFmtId="0" fontId="25" fillId="0" borderId="0" xfId="0" applyNumberFormat="1" applyFont="1" applyAlignment="1">
      <alignment horizontal="right" vertical="center"/>
    </xf>
    <xf numFmtId="0" fontId="5" fillId="2" borderId="1" xfId="0" applyFont="1" applyFill="1" applyBorder="1">
      <alignment vertical="center"/>
    </xf>
    <xf numFmtId="38" fontId="7" fillId="2" borderId="2" xfId="2" quotePrefix="1" applyFont="1" applyFill="1" applyBorder="1">
      <alignment vertical="center"/>
    </xf>
    <xf numFmtId="38" fontId="5" fillId="0" borderId="0" xfId="0" applyNumberFormat="1" applyFont="1">
      <alignment vertical="center"/>
    </xf>
    <xf numFmtId="182" fontId="13" fillId="2" borderId="10" xfId="2" applyNumberFormat="1" applyFont="1" applyFill="1" applyBorder="1">
      <alignment vertical="center"/>
    </xf>
    <xf numFmtId="182" fontId="13" fillId="2" borderId="2" xfId="0" applyNumberFormat="1" applyFont="1" applyFill="1" applyBorder="1">
      <alignment vertical="center"/>
    </xf>
    <xf numFmtId="0" fontId="22" fillId="2" borderId="1" xfId="0" applyFont="1" applyFill="1" applyBorder="1" applyAlignment="1">
      <alignment vertical="center"/>
    </xf>
    <xf numFmtId="0" fontId="22" fillId="2" borderId="22" xfId="0" applyFont="1" applyFill="1" applyBorder="1" applyAlignment="1"/>
    <xf numFmtId="0" fontId="5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wrapText="1"/>
    </xf>
    <xf numFmtId="177" fontId="5" fillId="0" borderId="0" xfId="0" applyNumberFormat="1" applyFont="1">
      <alignment vertical="center"/>
    </xf>
    <xf numFmtId="183" fontId="7" fillId="2" borderId="2" xfId="0" applyNumberFormat="1" applyFont="1" applyFill="1" applyBorder="1">
      <alignment vertical="center"/>
    </xf>
    <xf numFmtId="178" fontId="5" fillId="0" borderId="0" xfId="0" applyNumberFormat="1" applyFont="1" applyAlignment="1">
      <alignment horizontal="right" vertical="center"/>
    </xf>
    <xf numFmtId="176" fontId="9" fillId="0" borderId="1" xfId="0" applyNumberFormat="1" applyFont="1" applyBorder="1" applyAlignment="1">
      <alignment vertical="center"/>
    </xf>
    <xf numFmtId="176" fontId="9" fillId="2" borderId="1" xfId="0" applyNumberFormat="1" applyFont="1" applyFill="1" applyBorder="1" applyAlignment="1">
      <alignment vertical="center"/>
    </xf>
    <xf numFmtId="176" fontId="4" fillId="0" borderId="1" xfId="0" applyNumberFormat="1" applyFont="1" applyBorder="1" applyAlignment="1">
      <alignment horizontal="left"/>
    </xf>
    <xf numFmtId="0" fontId="6" fillId="0" borderId="0" xfId="0" applyFont="1" applyAlignment="1">
      <alignment horizontal="left" vertical="center" indent="1"/>
    </xf>
    <xf numFmtId="38" fontId="7" fillId="2" borderId="10" xfId="2" quotePrefix="1" applyFont="1" applyFill="1" applyBorder="1">
      <alignment vertical="center"/>
    </xf>
    <xf numFmtId="38" fontId="5" fillId="0" borderId="0" xfId="2" applyFont="1">
      <alignment vertical="center"/>
    </xf>
    <xf numFmtId="0" fontId="28" fillId="2" borderId="13" xfId="0" applyFont="1" applyFill="1" applyBorder="1" applyAlignment="1">
      <alignment vertical="top"/>
    </xf>
    <xf numFmtId="0" fontId="28" fillId="2" borderId="30" xfId="0" applyFont="1" applyFill="1" applyBorder="1" applyAlignment="1">
      <alignment vertical="top"/>
    </xf>
    <xf numFmtId="0" fontId="5" fillId="0" borderId="0" xfId="0" applyFont="1" applyFill="1">
      <alignment vertical="center"/>
    </xf>
    <xf numFmtId="0" fontId="24" fillId="0" borderId="0" xfId="0" applyFont="1" applyFill="1" applyAlignment="1">
      <alignment horizontal="right" vertical="center"/>
    </xf>
    <xf numFmtId="0" fontId="14" fillId="0" borderId="0" xfId="0" applyFont="1" applyFill="1" applyAlignment="1">
      <alignment vertical="center"/>
    </xf>
    <xf numFmtId="0" fontId="5" fillId="0" borderId="33" xfId="0" applyFont="1" applyFill="1" applyBorder="1">
      <alignment vertical="center"/>
    </xf>
    <xf numFmtId="0" fontId="18" fillId="0" borderId="0" xfId="0" applyFont="1" applyFill="1" applyAlignment="1">
      <alignment horizontal="center" vertical="top"/>
    </xf>
    <xf numFmtId="0" fontId="24" fillId="0" borderId="0" xfId="0" applyNumberFormat="1" applyFont="1" applyFill="1" applyAlignment="1">
      <alignment horizontal="right" vertical="center"/>
    </xf>
    <xf numFmtId="0" fontId="6" fillId="0" borderId="0" xfId="0" applyFont="1" applyFill="1" applyAlignment="1">
      <alignment horizontal="left" vertical="center" indent="1"/>
    </xf>
    <xf numFmtId="177" fontId="5" fillId="0" borderId="0" xfId="0" applyNumberFormat="1" applyFont="1" applyFill="1">
      <alignment vertical="center"/>
    </xf>
    <xf numFmtId="178" fontId="5" fillId="0" borderId="0" xfId="0" applyNumberFormat="1" applyFont="1" applyFill="1" applyAlignment="1">
      <alignment horizontal="right" vertical="center"/>
    </xf>
    <xf numFmtId="0" fontId="5" fillId="0" borderId="0" xfId="0" applyFont="1" applyFill="1" applyBorder="1" applyAlignment="1">
      <alignment horizontal="left" vertical="top"/>
    </xf>
    <xf numFmtId="0" fontId="5" fillId="0" borderId="0" xfId="0" applyFont="1" applyFill="1" applyBorder="1" applyAlignment="1">
      <alignment horizontal="left" vertical="center"/>
    </xf>
    <xf numFmtId="0" fontId="5" fillId="0" borderId="1" xfId="0" applyFont="1" applyFill="1" applyBorder="1">
      <alignment vertical="center"/>
    </xf>
    <xf numFmtId="0" fontId="5" fillId="0" borderId="0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left" vertical="center" shrinkToFit="1"/>
    </xf>
    <xf numFmtId="0" fontId="6" fillId="0" borderId="0" xfId="0" applyFont="1" applyFill="1" applyBorder="1" applyAlignment="1">
      <alignment vertical="top" wrapText="1"/>
    </xf>
    <xf numFmtId="176" fontId="5" fillId="0" borderId="0" xfId="0" applyNumberFormat="1" applyFont="1" applyFill="1" applyBorder="1" applyAlignment="1">
      <alignment horizontal="left" vertical="center" indent="1"/>
    </xf>
    <xf numFmtId="0" fontId="6" fillId="0" borderId="0" xfId="0" applyFont="1" applyFill="1" applyBorder="1" applyAlignment="1">
      <alignment horizontal="left" vertical="center" wrapText="1"/>
    </xf>
    <xf numFmtId="176" fontId="29" fillId="0" borderId="1" xfId="0" applyNumberFormat="1" applyFont="1" applyFill="1" applyBorder="1" applyAlignment="1">
      <alignment vertical="center"/>
    </xf>
    <xf numFmtId="176" fontId="4" fillId="0" borderId="1" xfId="0" applyNumberFormat="1" applyFont="1" applyFill="1" applyBorder="1" applyAlignment="1">
      <alignment horizontal="left"/>
    </xf>
    <xf numFmtId="0" fontId="5" fillId="0" borderId="1" xfId="0" applyFont="1" applyFill="1" applyBorder="1" applyAlignment="1">
      <alignment vertical="center"/>
    </xf>
    <xf numFmtId="0" fontId="5" fillId="0" borderId="22" xfId="0" applyFont="1" applyFill="1" applyBorder="1" applyAlignment="1">
      <alignment vertical="center"/>
    </xf>
    <xf numFmtId="0" fontId="30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left" vertical="center" indent="1"/>
    </xf>
    <xf numFmtId="179" fontId="5" fillId="0" borderId="0" xfId="0" applyNumberFormat="1" applyFont="1" applyFill="1" applyBorder="1" applyAlignment="1">
      <alignment horizontal="left"/>
    </xf>
    <xf numFmtId="0" fontId="5" fillId="0" borderId="22" xfId="0" applyFont="1" applyFill="1" applyBorder="1" applyAlignment="1"/>
    <xf numFmtId="0" fontId="30" fillId="0" borderId="22" xfId="0" applyFont="1" applyFill="1" applyBorder="1" applyAlignment="1"/>
    <xf numFmtId="0" fontId="5" fillId="0" borderId="22" xfId="0" applyFont="1" applyFill="1" applyBorder="1" applyAlignment="1">
      <alignment horizontal="left" vertical="center" indent="1"/>
    </xf>
    <xf numFmtId="0" fontId="5" fillId="0" borderId="22" xfId="0" applyFont="1" applyFill="1" applyBorder="1">
      <alignment vertical="center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wrapText="1"/>
    </xf>
    <xf numFmtId="0" fontId="5" fillId="0" borderId="0" xfId="0" applyFont="1" applyFill="1" applyAlignment="1">
      <alignment horizontal="left" indent="1"/>
    </xf>
    <xf numFmtId="0" fontId="6" fillId="0" borderId="0" xfId="0" applyFont="1" applyFill="1" applyBorder="1" applyAlignment="1">
      <alignment horizontal="center" vertical="center"/>
    </xf>
    <xf numFmtId="0" fontId="16" fillId="0" borderId="16" xfId="0" applyFont="1" applyFill="1" applyBorder="1" applyAlignment="1">
      <alignment vertical="center"/>
    </xf>
    <xf numFmtId="0" fontId="16" fillId="0" borderId="14" xfId="0" applyFont="1" applyFill="1" applyBorder="1" applyAlignment="1">
      <alignment vertical="center"/>
    </xf>
    <xf numFmtId="0" fontId="5" fillId="0" borderId="14" xfId="0" applyFont="1" applyFill="1" applyBorder="1" applyAlignment="1">
      <alignment vertical="center"/>
    </xf>
    <xf numFmtId="0" fontId="5" fillId="0" borderId="15" xfId="0" applyFont="1" applyFill="1" applyBorder="1" applyAlignment="1">
      <alignment vertical="center"/>
    </xf>
    <xf numFmtId="0" fontId="5" fillId="0" borderId="2" xfId="0" applyFont="1" applyFill="1" applyBorder="1">
      <alignment vertical="center"/>
    </xf>
    <xf numFmtId="38" fontId="5" fillId="0" borderId="2" xfId="0" applyNumberFormat="1" applyFont="1" applyFill="1" applyBorder="1">
      <alignment vertical="center"/>
    </xf>
    <xf numFmtId="0" fontId="32" fillId="0" borderId="13" xfId="0" applyFont="1" applyFill="1" applyBorder="1" applyAlignment="1">
      <alignment vertical="top"/>
    </xf>
    <xf numFmtId="0" fontId="12" fillId="0" borderId="14" xfId="0" applyFont="1" applyFill="1" applyBorder="1" applyAlignment="1">
      <alignment vertical="center"/>
    </xf>
    <xf numFmtId="0" fontId="12" fillId="0" borderId="18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183" fontId="5" fillId="0" borderId="2" xfId="0" applyNumberFormat="1" applyFont="1" applyFill="1" applyBorder="1">
      <alignment vertical="center"/>
    </xf>
    <xf numFmtId="0" fontId="16" fillId="0" borderId="6" xfId="0" applyFont="1" applyFill="1" applyBorder="1" applyAlignment="1">
      <alignment vertical="center"/>
    </xf>
    <xf numFmtId="0" fontId="16" fillId="0" borderId="3" xfId="0" applyFont="1" applyFill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0" fontId="12" fillId="0" borderId="3" xfId="0" applyFont="1" applyFill="1" applyBorder="1" applyAlignment="1">
      <alignment vertical="center"/>
    </xf>
    <xf numFmtId="0" fontId="12" fillId="0" borderId="19" xfId="0" applyFont="1" applyFill="1" applyBorder="1" applyAlignment="1">
      <alignment vertical="center"/>
    </xf>
    <xf numFmtId="38" fontId="5" fillId="0" borderId="2" xfId="2" quotePrefix="1" applyFont="1" applyFill="1" applyBorder="1">
      <alignment vertical="center"/>
    </xf>
    <xf numFmtId="0" fontId="24" fillId="0" borderId="0" xfId="0" applyFont="1" applyFill="1" applyAlignment="1">
      <alignment horizontal="center" vertical="center"/>
    </xf>
    <xf numFmtId="182" fontId="5" fillId="0" borderId="2" xfId="0" applyNumberFormat="1" applyFont="1" applyFill="1" applyBorder="1">
      <alignment vertical="center"/>
    </xf>
    <xf numFmtId="0" fontId="5" fillId="0" borderId="6" xfId="0" applyFont="1" applyFill="1" applyBorder="1" applyAlignment="1">
      <alignment horizontal="left" vertical="center" indent="1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>
      <alignment vertical="center"/>
    </xf>
    <xf numFmtId="38" fontId="5" fillId="0" borderId="5" xfId="2" applyFont="1" applyFill="1" applyBorder="1">
      <alignment vertical="center"/>
    </xf>
    <xf numFmtId="38" fontId="5" fillId="0" borderId="13" xfId="2" applyFont="1" applyFill="1" applyBorder="1">
      <alignment vertical="center"/>
    </xf>
    <xf numFmtId="38" fontId="5" fillId="0" borderId="0" xfId="0" applyNumberFormat="1" applyFont="1" applyFill="1">
      <alignment vertical="center"/>
    </xf>
    <xf numFmtId="38" fontId="5" fillId="0" borderId="0" xfId="2" applyFont="1" applyFill="1">
      <alignment vertical="center"/>
    </xf>
    <xf numFmtId="177" fontId="5" fillId="0" borderId="5" xfId="1" applyNumberFormat="1" applyFont="1" applyFill="1" applyBorder="1">
      <alignment vertical="center"/>
    </xf>
    <xf numFmtId="177" fontId="5" fillId="0" borderId="5" xfId="2" applyNumberFormat="1" applyFont="1" applyFill="1" applyBorder="1">
      <alignment vertical="center"/>
    </xf>
    <xf numFmtId="0" fontId="5" fillId="0" borderId="7" xfId="0" applyFont="1" applyFill="1" applyBorder="1" applyAlignment="1">
      <alignment horizontal="left" vertical="center" indent="1"/>
    </xf>
    <xf numFmtId="0" fontId="5" fillId="0" borderId="8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10" xfId="0" applyFont="1" applyFill="1" applyBorder="1">
      <alignment vertical="center"/>
    </xf>
    <xf numFmtId="38" fontId="5" fillId="0" borderId="10" xfId="2" applyFont="1" applyFill="1" applyBorder="1">
      <alignment vertical="center"/>
    </xf>
    <xf numFmtId="0" fontId="5" fillId="0" borderId="20" xfId="0" applyFont="1" applyFill="1" applyBorder="1" applyAlignment="1">
      <alignment vertical="center"/>
    </xf>
    <xf numFmtId="0" fontId="5" fillId="0" borderId="8" xfId="0" applyFont="1" applyFill="1" applyBorder="1" applyAlignment="1">
      <alignment vertical="center"/>
    </xf>
    <xf numFmtId="0" fontId="5" fillId="0" borderId="21" xfId="0" applyFont="1" applyFill="1" applyBorder="1" applyAlignment="1">
      <alignment vertical="center"/>
    </xf>
    <xf numFmtId="0" fontId="12" fillId="0" borderId="0" xfId="0" applyFont="1" applyFill="1" applyAlignment="1">
      <alignment horizontal="left" indent="1"/>
    </xf>
    <xf numFmtId="0" fontId="5" fillId="0" borderId="16" xfId="0" applyFont="1" applyFill="1" applyBorder="1" applyAlignment="1">
      <alignment vertical="center"/>
    </xf>
    <xf numFmtId="0" fontId="5" fillId="0" borderId="17" xfId="0" applyFont="1" applyFill="1" applyBorder="1" applyAlignment="1">
      <alignment vertical="center"/>
    </xf>
    <xf numFmtId="0" fontId="5" fillId="0" borderId="18" xfId="0" applyFont="1" applyFill="1" applyBorder="1" applyAlignment="1">
      <alignment vertical="center"/>
    </xf>
    <xf numFmtId="0" fontId="5" fillId="0" borderId="27" xfId="0" applyFont="1" applyFill="1" applyBorder="1" applyAlignment="1">
      <alignment vertical="center"/>
    </xf>
    <xf numFmtId="0" fontId="5" fillId="0" borderId="28" xfId="0" applyFont="1" applyFill="1" applyBorder="1" applyAlignment="1">
      <alignment vertical="center"/>
    </xf>
    <xf numFmtId="0" fontId="5" fillId="0" borderId="29" xfId="0" applyFont="1" applyFill="1" applyBorder="1" applyAlignment="1">
      <alignment vertical="center"/>
    </xf>
    <xf numFmtId="0" fontId="32" fillId="0" borderId="30" xfId="0" applyFont="1" applyFill="1" applyBorder="1" applyAlignment="1">
      <alignment vertical="top"/>
    </xf>
    <xf numFmtId="0" fontId="5" fillId="0" borderId="31" xfId="0" applyFont="1" applyFill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0" fontId="5" fillId="0" borderId="19" xfId="0" applyFont="1" applyFill="1" applyBorder="1" applyAlignment="1">
      <alignment vertical="center"/>
    </xf>
    <xf numFmtId="0" fontId="5" fillId="0" borderId="13" xfId="0" applyFont="1" applyFill="1" applyBorder="1" applyAlignment="1">
      <alignment vertical="center"/>
    </xf>
    <xf numFmtId="0" fontId="5" fillId="0" borderId="7" xfId="0" applyFont="1" applyFill="1" applyBorder="1" applyAlignment="1">
      <alignment vertical="center"/>
    </xf>
    <xf numFmtId="0" fontId="5" fillId="0" borderId="9" xfId="0" applyFont="1" applyFill="1" applyBorder="1" applyAlignment="1">
      <alignment vertical="center"/>
    </xf>
    <xf numFmtId="182" fontId="5" fillId="0" borderId="10" xfId="2" applyNumberFormat="1" applyFont="1" applyFill="1" applyBorder="1">
      <alignment vertical="center"/>
    </xf>
    <xf numFmtId="38" fontId="5" fillId="0" borderId="10" xfId="2" quotePrefix="1" applyFont="1" applyFill="1" applyBorder="1">
      <alignment vertical="center"/>
    </xf>
    <xf numFmtId="0" fontId="5" fillId="4" borderId="0" xfId="0" applyFont="1" applyFill="1">
      <alignment vertical="center"/>
    </xf>
    <xf numFmtId="0" fontId="5" fillId="4" borderId="1" xfId="0" applyFont="1" applyFill="1" applyBorder="1" applyAlignment="1">
      <alignment horizontal="left" vertical="center"/>
    </xf>
    <xf numFmtId="0" fontId="16" fillId="4" borderId="16" xfId="0" applyFont="1" applyFill="1" applyBorder="1" applyAlignment="1">
      <alignment vertical="center"/>
    </xf>
    <xf numFmtId="0" fontId="16" fillId="4" borderId="14" xfId="0" applyFont="1" applyFill="1" applyBorder="1" applyAlignment="1">
      <alignment vertical="center"/>
    </xf>
    <xf numFmtId="0" fontId="5" fillId="4" borderId="14" xfId="0" applyFont="1" applyFill="1" applyBorder="1" applyAlignment="1">
      <alignment vertical="center"/>
    </xf>
    <xf numFmtId="0" fontId="5" fillId="4" borderId="15" xfId="0" applyFont="1" applyFill="1" applyBorder="1" applyAlignment="1">
      <alignment vertical="center"/>
    </xf>
    <xf numFmtId="38" fontId="5" fillId="4" borderId="2" xfId="2" applyFont="1" applyFill="1" applyBorder="1">
      <alignment vertical="center"/>
    </xf>
    <xf numFmtId="38" fontId="5" fillId="4" borderId="2" xfId="0" applyNumberFormat="1" applyFont="1" applyFill="1" applyBorder="1">
      <alignment vertical="center"/>
    </xf>
    <xf numFmtId="0" fontId="16" fillId="4" borderId="6" xfId="0" applyFont="1" applyFill="1" applyBorder="1" applyAlignment="1">
      <alignment vertical="center"/>
    </xf>
    <xf numFmtId="0" fontId="16" fillId="4" borderId="3" xfId="0" applyFont="1" applyFill="1" applyBorder="1" applyAlignment="1">
      <alignment vertical="center"/>
    </xf>
    <xf numFmtId="0" fontId="5" fillId="4" borderId="3" xfId="0" applyFont="1" applyFill="1" applyBorder="1" applyAlignment="1">
      <alignment vertical="center"/>
    </xf>
    <xf numFmtId="0" fontId="5" fillId="4" borderId="4" xfId="0" applyFont="1" applyFill="1" applyBorder="1" applyAlignment="1">
      <alignment vertical="center"/>
    </xf>
    <xf numFmtId="0" fontId="31" fillId="4" borderId="1" xfId="0" applyFont="1" applyFill="1" applyBorder="1" applyAlignment="1">
      <alignment horizontal="left" vertical="center" indent="1"/>
    </xf>
    <xf numFmtId="0" fontId="31" fillId="4" borderId="1" xfId="0" applyFont="1" applyFill="1" applyBorder="1">
      <alignment vertical="center"/>
    </xf>
    <xf numFmtId="0" fontId="5" fillId="4" borderId="1" xfId="0" applyFont="1" applyFill="1" applyBorder="1">
      <alignment vertical="center"/>
    </xf>
    <xf numFmtId="0" fontId="5" fillId="4" borderId="6" xfId="0" applyFont="1" applyFill="1" applyBorder="1" applyAlignment="1">
      <alignment vertical="center"/>
    </xf>
    <xf numFmtId="0" fontId="5" fillId="4" borderId="5" xfId="0" applyFont="1" applyFill="1" applyBorder="1">
      <alignment vertical="center"/>
    </xf>
    <xf numFmtId="38" fontId="5" fillId="4" borderId="5" xfId="2" applyFont="1" applyFill="1" applyBorder="1">
      <alignment vertical="center"/>
    </xf>
    <xf numFmtId="0" fontId="5" fillId="4" borderId="7" xfId="0" applyFont="1" applyFill="1" applyBorder="1" applyAlignment="1">
      <alignment vertical="center"/>
    </xf>
    <xf numFmtId="0" fontId="5" fillId="4" borderId="8" xfId="0" applyFont="1" applyFill="1" applyBorder="1" applyAlignment="1">
      <alignment vertical="center"/>
    </xf>
    <xf numFmtId="0" fontId="5" fillId="4" borderId="9" xfId="0" applyFont="1" applyFill="1" applyBorder="1" applyAlignment="1">
      <alignment vertical="center"/>
    </xf>
    <xf numFmtId="0" fontId="5" fillId="4" borderId="10" xfId="0" applyFont="1" applyFill="1" applyBorder="1">
      <alignment vertical="center"/>
    </xf>
    <xf numFmtId="38" fontId="5" fillId="4" borderId="10" xfId="2" applyFont="1" applyFill="1" applyBorder="1">
      <alignment vertical="center"/>
    </xf>
    <xf numFmtId="0" fontId="20" fillId="0" borderId="32" xfId="0" applyFont="1" applyFill="1" applyBorder="1" applyAlignment="1">
      <alignment horizontal="center" vertical="center"/>
    </xf>
    <xf numFmtId="0" fontId="21" fillId="0" borderId="0" xfId="0" applyFont="1" applyBorder="1" applyAlignment="1">
      <alignment horizontal="left" vertical="center" indent="1"/>
    </xf>
    <xf numFmtId="0" fontId="21" fillId="0" borderId="0" xfId="0" applyFont="1" applyBorder="1">
      <alignment vertical="center"/>
    </xf>
    <xf numFmtId="0" fontId="7" fillId="0" borderId="0" xfId="0" applyFont="1" applyBorder="1">
      <alignment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6" fillId="0" borderId="12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5" fillId="0" borderId="0" xfId="0" applyFont="1" applyBorder="1" applyAlignment="1">
      <alignment horizontal="right" vertical="center"/>
    </xf>
    <xf numFmtId="0" fontId="10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shrinkToFit="1"/>
    </xf>
    <xf numFmtId="0" fontId="28" fillId="2" borderId="20" xfId="0" applyFont="1" applyFill="1" applyBorder="1" applyAlignment="1">
      <alignment vertical="top"/>
    </xf>
    <xf numFmtId="38" fontId="13" fillId="0" borderId="34" xfId="2" applyFont="1" applyBorder="1">
      <alignment vertical="center"/>
    </xf>
    <xf numFmtId="38" fontId="7" fillId="0" borderId="34" xfId="0" applyNumberFormat="1" applyFont="1" applyBorder="1">
      <alignment vertical="center"/>
    </xf>
    <xf numFmtId="38" fontId="7" fillId="2" borderId="34" xfId="0" applyNumberFormat="1" applyFont="1" applyFill="1" applyBorder="1">
      <alignment vertical="center"/>
    </xf>
    <xf numFmtId="38" fontId="7" fillId="0" borderId="5" xfId="0" applyNumberFormat="1" applyFont="1" applyBorder="1">
      <alignment vertical="center"/>
    </xf>
    <xf numFmtId="38" fontId="7" fillId="2" borderId="5" xfId="2" quotePrefix="1" applyFont="1" applyFill="1" applyBorder="1">
      <alignment vertical="center"/>
    </xf>
    <xf numFmtId="38" fontId="13" fillId="0" borderId="5" xfId="0" applyNumberFormat="1" applyFont="1" applyBorder="1">
      <alignment vertical="center"/>
    </xf>
    <xf numFmtId="0" fontId="31" fillId="0" borderId="0" xfId="0" applyFont="1" applyFill="1" applyBorder="1" applyAlignment="1">
      <alignment horizontal="left" vertical="center" indent="1"/>
    </xf>
    <xf numFmtId="0" fontId="31" fillId="0" borderId="0" xfId="0" applyFont="1" applyFill="1" applyBorder="1">
      <alignment vertical="center"/>
    </xf>
    <xf numFmtId="0" fontId="5" fillId="0" borderId="0" xfId="0" applyFont="1" applyFill="1" applyBorder="1">
      <alignment vertical="center"/>
    </xf>
    <xf numFmtId="38" fontId="5" fillId="0" borderId="34" xfId="0" applyNumberFormat="1" applyFont="1" applyFill="1" applyBorder="1">
      <alignment vertical="center"/>
    </xf>
    <xf numFmtId="38" fontId="5" fillId="0" borderId="5" xfId="2" quotePrefix="1" applyFont="1" applyFill="1" applyBorder="1">
      <alignment vertical="center"/>
    </xf>
    <xf numFmtId="0" fontId="32" fillId="0" borderId="20" xfId="0" applyFont="1" applyFill="1" applyBorder="1" applyAlignment="1">
      <alignment vertical="top"/>
    </xf>
    <xf numFmtId="38" fontId="5" fillId="4" borderId="34" xfId="2" applyFont="1" applyFill="1" applyBorder="1">
      <alignment vertical="center"/>
    </xf>
    <xf numFmtId="38" fontId="5" fillId="4" borderId="34" xfId="0" applyNumberFormat="1" applyFont="1" applyFill="1" applyBorder="1">
      <alignment vertical="center"/>
    </xf>
    <xf numFmtId="38" fontId="5" fillId="4" borderId="5" xfId="0" applyNumberFormat="1" applyFont="1" applyFill="1" applyBorder="1">
      <alignment vertical="center"/>
    </xf>
    <xf numFmtId="0" fontId="34" fillId="0" borderId="32" xfId="0" applyFont="1" applyFill="1" applyBorder="1" applyAlignment="1">
      <alignment horizontal="center" vertical="center"/>
    </xf>
    <xf numFmtId="181" fontId="5" fillId="4" borderId="26" xfId="0" applyNumberFormat="1" applyFont="1" applyFill="1" applyBorder="1" applyAlignment="1"/>
    <xf numFmtId="0" fontId="5" fillId="0" borderId="0" xfId="0" applyFont="1" applyBorder="1" applyAlignment="1">
      <alignment vertical="top"/>
    </xf>
    <xf numFmtId="181" fontId="13" fillId="2" borderId="0" xfId="0" applyNumberFormat="1" applyFont="1" applyFill="1" applyBorder="1" applyAlignment="1">
      <alignment vertical="center"/>
    </xf>
    <xf numFmtId="0" fontId="5" fillId="2" borderId="0" xfId="0" applyFont="1" applyFill="1" applyBorder="1">
      <alignment vertical="center"/>
    </xf>
    <xf numFmtId="0" fontId="5" fillId="0" borderId="0" xfId="0" applyFont="1" applyAlignment="1">
      <alignment horizontal="left" vertical="center"/>
    </xf>
    <xf numFmtId="0" fontId="36" fillId="0" borderId="0" xfId="0" applyFont="1" applyFill="1">
      <alignment vertical="center"/>
    </xf>
    <xf numFmtId="0" fontId="12" fillId="4" borderId="0" xfId="0" applyFont="1" applyFill="1" applyBorder="1" applyAlignment="1">
      <alignment vertical="center" wrapText="1"/>
    </xf>
    <xf numFmtId="0" fontId="5" fillId="4" borderId="28" xfId="0" applyFont="1" applyFill="1" applyBorder="1" applyAlignment="1">
      <alignment horizontal="center" vertical="center"/>
    </xf>
    <xf numFmtId="0" fontId="5" fillId="4" borderId="35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0" borderId="13" xfId="0" applyFont="1" applyFill="1" applyBorder="1">
      <alignment vertical="center"/>
    </xf>
    <xf numFmtId="0" fontId="5" fillId="0" borderId="4" xfId="0" applyFont="1" applyFill="1" applyBorder="1">
      <alignment vertical="center"/>
    </xf>
    <xf numFmtId="0" fontId="5" fillId="4" borderId="13" xfId="0" applyFont="1" applyFill="1" applyBorder="1">
      <alignment vertical="center"/>
    </xf>
    <xf numFmtId="0" fontId="5" fillId="4" borderId="4" xfId="0" applyFont="1" applyFill="1" applyBorder="1">
      <alignment vertical="center"/>
    </xf>
    <xf numFmtId="0" fontId="32" fillId="0" borderId="13" xfId="0" applyFont="1" applyFill="1" applyBorder="1" applyAlignment="1">
      <alignment horizontal="left" vertical="top" wrapText="1"/>
    </xf>
    <xf numFmtId="0" fontId="32" fillId="0" borderId="3" xfId="0" applyFont="1" applyFill="1" applyBorder="1" applyAlignment="1">
      <alignment horizontal="left" vertical="top" wrapText="1"/>
    </xf>
    <xf numFmtId="0" fontId="32" fillId="0" borderId="19" xfId="0" applyFont="1" applyFill="1" applyBorder="1" applyAlignment="1">
      <alignment horizontal="left" vertical="top" wrapText="1"/>
    </xf>
    <xf numFmtId="0" fontId="5" fillId="0" borderId="20" xfId="0" applyFont="1" applyFill="1" applyBorder="1">
      <alignment vertical="center"/>
    </xf>
    <xf numFmtId="0" fontId="5" fillId="0" borderId="9" xfId="0" applyFont="1" applyFill="1" applyBorder="1">
      <alignment vertical="center"/>
    </xf>
    <xf numFmtId="0" fontId="5" fillId="4" borderId="20" xfId="0" applyFont="1" applyFill="1" applyBorder="1">
      <alignment vertical="center"/>
    </xf>
    <xf numFmtId="0" fontId="5" fillId="4" borderId="9" xfId="0" applyFont="1" applyFill="1" applyBorder="1">
      <alignment vertical="center"/>
    </xf>
    <xf numFmtId="0" fontId="32" fillId="0" borderId="20" xfId="0" applyFont="1" applyFill="1" applyBorder="1" applyAlignment="1">
      <alignment horizontal="left" vertical="top" wrapText="1"/>
    </xf>
    <xf numFmtId="0" fontId="32" fillId="0" borderId="8" xfId="0" applyFont="1" applyFill="1" applyBorder="1" applyAlignment="1">
      <alignment horizontal="left" vertical="top" wrapText="1"/>
    </xf>
    <xf numFmtId="0" fontId="32" fillId="0" borderId="21" xfId="0" applyFont="1" applyFill="1" applyBorder="1" applyAlignment="1">
      <alignment horizontal="left" vertical="top" wrapText="1"/>
    </xf>
    <xf numFmtId="0" fontId="16" fillId="4" borderId="13" xfId="0" applyFont="1" applyFill="1" applyBorder="1">
      <alignment vertical="center"/>
    </xf>
    <xf numFmtId="0" fontId="16" fillId="4" borderId="4" xfId="0" applyFont="1" applyFill="1" applyBorder="1">
      <alignment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24" xfId="0" applyFont="1" applyFill="1" applyBorder="1" applyAlignment="1">
      <alignment horizontal="center" vertical="center"/>
    </xf>
    <xf numFmtId="0" fontId="6" fillId="0" borderId="25" xfId="0" applyFont="1" applyFill="1" applyBorder="1" applyAlignment="1">
      <alignment horizontal="center" vertical="center"/>
    </xf>
    <xf numFmtId="0" fontId="5" fillId="0" borderId="17" xfId="0" applyFont="1" applyFill="1" applyBorder="1">
      <alignment vertical="center"/>
    </xf>
    <xf numFmtId="0" fontId="5" fillId="0" borderId="15" xfId="0" applyFont="1" applyFill="1" applyBorder="1">
      <alignment vertical="center"/>
    </xf>
    <xf numFmtId="0" fontId="16" fillId="4" borderId="17" xfId="0" applyFont="1" applyFill="1" applyBorder="1">
      <alignment vertical="center"/>
    </xf>
    <xf numFmtId="0" fontId="16" fillId="4" borderId="15" xfId="0" applyFont="1" applyFill="1" applyBorder="1">
      <alignment vertical="center"/>
    </xf>
    <xf numFmtId="0" fontId="16" fillId="0" borderId="20" xfId="0" applyFont="1" applyFill="1" applyBorder="1">
      <alignment vertical="center"/>
    </xf>
    <xf numFmtId="0" fontId="16" fillId="0" borderId="9" xfId="0" applyFont="1" applyFill="1" applyBorder="1">
      <alignment vertical="center"/>
    </xf>
    <xf numFmtId="0" fontId="6" fillId="0" borderId="23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16" fillId="0" borderId="13" xfId="0" applyFont="1" applyFill="1" applyBorder="1">
      <alignment vertical="center"/>
    </xf>
    <xf numFmtId="0" fontId="16" fillId="0" borderId="4" xfId="0" applyFont="1" applyFill="1" applyBorder="1">
      <alignment vertical="center"/>
    </xf>
    <xf numFmtId="186" fontId="12" fillId="0" borderId="13" xfId="0" applyNumberFormat="1" applyFont="1" applyFill="1" applyBorder="1" applyAlignment="1">
      <alignment horizontal="left" vertical="center"/>
    </xf>
    <xf numFmtId="186" fontId="12" fillId="0" borderId="3" xfId="0" applyNumberFormat="1" applyFont="1" applyFill="1" applyBorder="1" applyAlignment="1">
      <alignment horizontal="left" vertical="center"/>
    </xf>
    <xf numFmtId="186" fontId="12" fillId="0" borderId="19" xfId="0" applyNumberFormat="1" applyFont="1" applyFill="1" applyBorder="1" applyAlignment="1">
      <alignment horizontal="left" vertical="center"/>
    </xf>
    <xf numFmtId="189" fontId="12" fillId="0" borderId="13" xfId="2" applyNumberFormat="1" applyFont="1" applyFill="1" applyBorder="1" applyAlignment="1">
      <alignment horizontal="left" vertical="center"/>
    </xf>
    <xf numFmtId="189" fontId="12" fillId="0" borderId="3" xfId="2" applyNumberFormat="1" applyFont="1" applyFill="1" applyBorder="1" applyAlignment="1">
      <alignment horizontal="left" vertical="center"/>
    </xf>
    <xf numFmtId="189" fontId="12" fillId="0" borderId="19" xfId="2" applyNumberFormat="1" applyFont="1" applyFill="1" applyBorder="1" applyAlignment="1">
      <alignment horizontal="left" vertical="center"/>
    </xf>
    <xf numFmtId="180" fontId="5" fillId="0" borderId="13" xfId="1" applyNumberFormat="1" applyFont="1" applyFill="1" applyBorder="1" applyAlignment="1">
      <alignment horizontal="left" vertical="center"/>
    </xf>
    <xf numFmtId="180" fontId="5" fillId="0" borderId="3" xfId="1" applyNumberFormat="1" applyFont="1" applyFill="1" applyBorder="1" applyAlignment="1">
      <alignment horizontal="left" vertical="center"/>
    </xf>
    <xf numFmtId="180" fontId="5" fillId="0" borderId="19" xfId="1" applyNumberFormat="1" applyFont="1" applyFill="1" applyBorder="1" applyAlignment="1">
      <alignment horizontal="left" vertical="center"/>
    </xf>
    <xf numFmtId="0" fontId="16" fillId="0" borderId="17" xfId="0" applyFont="1" applyFill="1" applyBorder="1">
      <alignment vertical="center"/>
    </xf>
    <xf numFmtId="0" fontId="16" fillId="0" borderId="15" xfId="0" applyFont="1" applyFill="1" applyBorder="1">
      <alignment vertical="center"/>
    </xf>
    <xf numFmtId="0" fontId="16" fillId="0" borderId="0" xfId="0" applyFont="1" applyFill="1" applyBorder="1" applyAlignment="1">
      <alignment horizontal="right" vertical="top"/>
    </xf>
    <xf numFmtId="0" fontId="5" fillId="0" borderId="1" xfId="0" applyFont="1" applyFill="1" applyBorder="1" applyAlignment="1">
      <alignment horizontal="left" vertical="center"/>
    </xf>
    <xf numFmtId="0" fontId="5" fillId="0" borderId="0" xfId="0" applyFont="1" applyFill="1" applyBorder="1" applyAlignment="1"/>
    <xf numFmtId="0" fontId="5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88" fontId="16" fillId="4" borderId="0" xfId="0" applyNumberFormat="1" applyFont="1" applyFill="1" applyBorder="1" applyAlignment="1">
      <alignment horizontal="left"/>
    </xf>
    <xf numFmtId="185" fontId="5" fillId="4" borderId="1" xfId="0" applyNumberFormat="1" applyFont="1" applyFill="1" applyBorder="1" applyAlignment="1">
      <alignment horizontal="left"/>
    </xf>
    <xf numFmtId="0" fontId="5" fillId="0" borderId="1" xfId="0" applyFont="1" applyFill="1" applyBorder="1" applyAlignment="1">
      <alignment vertical="center" shrinkToFit="1"/>
    </xf>
    <xf numFmtId="187" fontId="16" fillId="4" borderId="1" xfId="0" applyNumberFormat="1" applyFont="1" applyFill="1" applyBorder="1" applyAlignment="1" applyProtection="1">
      <alignment horizontal="left" vertical="center" indent="1"/>
      <protection locked="0"/>
    </xf>
    <xf numFmtId="0" fontId="5" fillId="0" borderId="0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right" vertical="top"/>
    </xf>
    <xf numFmtId="0" fontId="5" fillId="0" borderId="35" xfId="0" applyFont="1" applyFill="1" applyBorder="1" applyAlignment="1">
      <alignment horizontal="left" vertical="center" wrapText="1"/>
    </xf>
    <xf numFmtId="0" fontId="5" fillId="0" borderId="28" xfId="0" applyFont="1" applyFill="1" applyBorder="1" applyAlignment="1">
      <alignment horizontal="left" vertical="center" wrapText="1"/>
    </xf>
    <xf numFmtId="184" fontId="30" fillId="4" borderId="0" xfId="0" applyNumberFormat="1" applyFont="1" applyFill="1" applyAlignment="1" applyProtection="1">
      <alignment horizontal="right" vertical="center"/>
      <protection locked="0"/>
    </xf>
    <xf numFmtId="0" fontId="4" fillId="0" borderId="0" xfId="0" applyFont="1" applyFill="1" applyAlignment="1">
      <alignment horizontal="center" vertical="center"/>
    </xf>
    <xf numFmtId="184" fontId="30" fillId="4" borderId="0" xfId="0" applyNumberFormat="1" applyFont="1" applyFill="1" applyAlignment="1">
      <alignment vertical="center"/>
    </xf>
    <xf numFmtId="0" fontId="33" fillId="0" borderId="0" xfId="0" applyFont="1" applyAlignment="1">
      <alignment horizontal="left" vertical="top"/>
    </xf>
    <xf numFmtId="0" fontId="5" fillId="0" borderId="28" xfId="0" applyFont="1" applyFill="1" applyBorder="1" applyAlignment="1">
      <alignment horizontal="left" vertical="center" shrinkToFit="1"/>
    </xf>
    <xf numFmtId="181" fontId="5" fillId="0" borderId="0" xfId="0" applyNumberFormat="1" applyFont="1" applyFill="1" applyAlignment="1">
      <alignment horizontal="left" vertical="center"/>
    </xf>
    <xf numFmtId="0" fontId="5" fillId="0" borderId="3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left" vertical="center" shrinkToFit="1"/>
    </xf>
    <xf numFmtId="0" fontId="6" fillId="4" borderId="0" xfId="0" applyFont="1" applyFill="1" applyBorder="1" applyAlignment="1">
      <alignment horizontal="left" vertical="center" wrapText="1"/>
    </xf>
    <xf numFmtId="0" fontId="5" fillId="0" borderId="0" xfId="0" applyFont="1" applyBorder="1" applyAlignment="1">
      <alignment horizontal="right" vertical="top"/>
    </xf>
    <xf numFmtId="0" fontId="5" fillId="0" borderId="0" xfId="0" applyFont="1" applyBorder="1" applyAlignment="1">
      <alignment horizontal="right" vertical="center"/>
    </xf>
    <xf numFmtId="0" fontId="7" fillId="2" borderId="28" xfId="0" applyFont="1" applyFill="1" applyBorder="1" applyAlignment="1">
      <alignment horizontal="left" vertical="center" shrinkToFit="1"/>
    </xf>
    <xf numFmtId="0" fontId="7" fillId="2" borderId="3" xfId="0" applyFont="1" applyFill="1" applyBorder="1" applyAlignment="1">
      <alignment horizontal="left" vertical="center" wrapText="1"/>
    </xf>
    <xf numFmtId="181" fontId="13" fillId="2" borderId="0" xfId="0" applyNumberFormat="1" applyFont="1" applyFill="1" applyBorder="1" applyAlignment="1">
      <alignment horizontal="left" vertical="center"/>
    </xf>
    <xf numFmtId="0" fontId="13" fillId="2" borderId="13" xfId="0" applyFont="1" applyFill="1" applyBorder="1">
      <alignment vertical="center"/>
    </xf>
    <xf numFmtId="0" fontId="13" fillId="2" borderId="4" xfId="0" applyFont="1" applyFill="1" applyBorder="1">
      <alignment vertical="center"/>
    </xf>
    <xf numFmtId="0" fontId="13" fillId="0" borderId="13" xfId="0" applyFont="1" applyBorder="1">
      <alignment vertical="center"/>
    </xf>
    <xf numFmtId="0" fontId="13" fillId="0" borderId="4" xfId="0" applyFont="1" applyBorder="1">
      <alignment vertical="center"/>
    </xf>
    <xf numFmtId="0" fontId="28" fillId="2" borderId="13" xfId="0" applyFont="1" applyFill="1" applyBorder="1" applyAlignment="1">
      <alignment horizontal="left" vertical="top" wrapText="1"/>
    </xf>
    <xf numFmtId="0" fontId="28" fillId="2" borderId="3" xfId="0" applyFont="1" applyFill="1" applyBorder="1" applyAlignment="1">
      <alignment horizontal="left" vertical="top" wrapText="1"/>
    </xf>
    <xf numFmtId="0" fontId="28" fillId="2" borderId="19" xfId="0" applyFont="1" applyFill="1" applyBorder="1" applyAlignment="1">
      <alignment horizontal="left" vertical="top" wrapText="1"/>
    </xf>
    <xf numFmtId="0" fontId="13" fillId="2" borderId="20" xfId="0" applyFont="1" applyFill="1" applyBorder="1">
      <alignment vertical="center"/>
    </xf>
    <xf numFmtId="0" fontId="13" fillId="2" borderId="9" xfId="0" applyFont="1" applyFill="1" applyBorder="1">
      <alignment vertical="center"/>
    </xf>
    <xf numFmtId="0" fontId="13" fillId="0" borderId="20" xfId="0" applyFont="1" applyBorder="1">
      <alignment vertical="center"/>
    </xf>
    <xf numFmtId="0" fontId="13" fillId="0" borderId="9" xfId="0" applyFont="1" applyBorder="1">
      <alignment vertical="center"/>
    </xf>
    <xf numFmtId="0" fontId="28" fillId="2" borderId="20" xfId="0" applyFont="1" applyFill="1" applyBorder="1" applyAlignment="1">
      <alignment horizontal="left" vertical="top" wrapText="1"/>
    </xf>
    <xf numFmtId="0" fontId="28" fillId="2" borderId="8" xfId="0" applyFont="1" applyFill="1" applyBorder="1" applyAlignment="1">
      <alignment horizontal="left" vertical="top" wrapText="1"/>
    </xf>
    <xf numFmtId="0" fontId="28" fillId="2" borderId="21" xfId="0" applyFont="1" applyFill="1" applyBorder="1" applyAlignment="1">
      <alignment horizontal="left" vertical="top" wrapText="1"/>
    </xf>
    <xf numFmtId="0" fontId="15" fillId="0" borderId="13" xfId="0" applyFont="1" applyBorder="1">
      <alignment vertical="center"/>
    </xf>
    <xf numFmtId="0" fontId="15" fillId="0" borderId="4" xfId="0" applyFont="1" applyBorder="1">
      <alignment vertical="center"/>
    </xf>
    <xf numFmtId="0" fontId="6" fillId="0" borderId="11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13" fillId="2" borderId="17" xfId="0" applyFont="1" applyFill="1" applyBorder="1">
      <alignment vertical="center"/>
    </xf>
    <xf numFmtId="0" fontId="13" fillId="2" borderId="15" xfId="0" applyFont="1" applyFill="1" applyBorder="1">
      <alignment vertical="center"/>
    </xf>
    <xf numFmtId="0" fontId="15" fillId="0" borderId="17" xfId="0" applyFont="1" applyBorder="1">
      <alignment vertical="center"/>
    </xf>
    <xf numFmtId="0" fontId="15" fillId="0" borderId="15" xfId="0" applyFont="1" applyBorder="1">
      <alignment vertical="center"/>
    </xf>
    <xf numFmtId="0" fontId="16" fillId="2" borderId="20" xfId="0" applyFont="1" applyFill="1" applyBorder="1">
      <alignment vertical="center"/>
    </xf>
    <xf numFmtId="0" fontId="16" fillId="2" borderId="9" xfId="0" applyFont="1" applyFill="1" applyBorder="1">
      <alignment vertical="center"/>
    </xf>
    <xf numFmtId="0" fontId="16" fillId="0" borderId="20" xfId="0" applyFont="1" applyBorder="1">
      <alignment vertical="center"/>
    </xf>
    <xf numFmtId="0" fontId="16" fillId="0" borderId="9" xfId="0" applyFont="1" applyBorder="1">
      <alignment vertical="center"/>
    </xf>
    <xf numFmtId="0" fontId="6" fillId="0" borderId="23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16" fillId="2" borderId="13" xfId="0" applyFont="1" applyFill="1" applyBorder="1">
      <alignment vertical="center"/>
    </xf>
    <xf numFmtId="0" fontId="16" fillId="2" borderId="4" xfId="0" applyFont="1" applyFill="1" applyBorder="1">
      <alignment vertical="center"/>
    </xf>
    <xf numFmtId="186" fontId="23" fillId="2" borderId="13" xfId="0" applyNumberFormat="1" applyFont="1" applyFill="1" applyBorder="1" applyAlignment="1">
      <alignment horizontal="left" vertical="center"/>
    </xf>
    <xf numFmtId="186" fontId="23" fillId="2" borderId="3" xfId="0" applyNumberFormat="1" applyFont="1" applyFill="1" applyBorder="1" applyAlignment="1">
      <alignment horizontal="left" vertical="center"/>
    </xf>
    <xf numFmtId="186" fontId="23" fillId="2" borderId="19" xfId="0" applyNumberFormat="1" applyFont="1" applyFill="1" applyBorder="1" applyAlignment="1">
      <alignment horizontal="left" vertical="center"/>
    </xf>
    <xf numFmtId="0" fontId="16" fillId="0" borderId="13" xfId="0" applyFont="1" applyBorder="1">
      <alignment vertical="center"/>
    </xf>
    <xf numFmtId="0" fontId="16" fillId="0" borderId="4" xfId="0" applyFont="1" applyBorder="1">
      <alignment vertical="center"/>
    </xf>
    <xf numFmtId="189" fontId="23" fillId="2" borderId="13" xfId="2" applyNumberFormat="1" applyFont="1" applyFill="1" applyBorder="1" applyAlignment="1">
      <alignment horizontal="left" vertical="center"/>
    </xf>
    <xf numFmtId="189" fontId="23" fillId="2" borderId="3" xfId="2" applyNumberFormat="1" applyFont="1" applyFill="1" applyBorder="1" applyAlignment="1">
      <alignment horizontal="left" vertical="center"/>
    </xf>
    <xf numFmtId="189" fontId="23" fillId="2" borderId="19" xfId="2" applyNumberFormat="1" applyFont="1" applyFill="1" applyBorder="1" applyAlignment="1">
      <alignment horizontal="left" vertical="center"/>
    </xf>
    <xf numFmtId="180" fontId="7" fillId="2" borderId="13" xfId="1" applyNumberFormat="1" applyFont="1" applyFill="1" applyBorder="1" applyAlignment="1">
      <alignment horizontal="left" vertical="center"/>
    </xf>
    <xf numFmtId="180" fontId="7" fillId="2" borderId="3" xfId="1" applyNumberFormat="1" applyFont="1" applyFill="1" applyBorder="1" applyAlignment="1">
      <alignment horizontal="left" vertical="center"/>
    </xf>
    <xf numFmtId="180" fontId="7" fillId="2" borderId="19" xfId="1" applyNumberFormat="1" applyFont="1" applyFill="1" applyBorder="1" applyAlignment="1">
      <alignment horizontal="left" vertical="center"/>
    </xf>
    <xf numFmtId="0" fontId="17" fillId="2" borderId="13" xfId="0" applyFont="1" applyFill="1" applyBorder="1">
      <alignment vertical="center"/>
    </xf>
    <xf numFmtId="0" fontId="17" fillId="2" borderId="4" xfId="0" applyFont="1" applyFill="1" applyBorder="1">
      <alignment vertical="center"/>
    </xf>
    <xf numFmtId="0" fontId="17" fillId="2" borderId="17" xfId="0" applyFont="1" applyFill="1" applyBorder="1">
      <alignment vertical="center"/>
    </xf>
    <xf numFmtId="0" fontId="17" fillId="2" borderId="15" xfId="0" applyFont="1" applyFill="1" applyBorder="1">
      <alignment vertical="center"/>
    </xf>
    <xf numFmtId="181" fontId="13" fillId="0" borderId="26" xfId="0" applyNumberFormat="1" applyFont="1" applyBorder="1" applyAlignment="1">
      <alignment horizontal="left"/>
    </xf>
    <xf numFmtId="0" fontId="7" fillId="0" borderId="28" xfId="0" applyFont="1" applyBorder="1" applyAlignment="1">
      <alignment horizontal="left" vertical="center" shrinkToFit="1"/>
    </xf>
    <xf numFmtId="0" fontId="7" fillId="0" borderId="3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shrinkToFit="1"/>
    </xf>
    <xf numFmtId="0" fontId="16" fillId="0" borderId="0" xfId="0" applyFont="1" applyBorder="1" applyAlignment="1">
      <alignment horizontal="right" vertical="top"/>
    </xf>
    <xf numFmtId="0" fontId="5" fillId="0" borderId="1" xfId="0" applyFont="1" applyBorder="1" applyAlignment="1">
      <alignment horizontal="left" vertical="center"/>
    </xf>
    <xf numFmtId="0" fontId="5" fillId="0" borderId="0" xfId="0" applyFont="1" applyBorder="1" applyAlignment="1"/>
    <xf numFmtId="0" fontId="5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88" fontId="17" fillId="0" borderId="0" xfId="0" applyNumberFormat="1" applyFont="1" applyBorder="1" applyAlignment="1">
      <alignment horizontal="left"/>
    </xf>
    <xf numFmtId="185" fontId="7" fillId="3" borderId="1" xfId="0" applyNumberFormat="1" applyFont="1" applyFill="1" applyBorder="1" applyAlignment="1">
      <alignment horizontal="left"/>
    </xf>
    <xf numFmtId="0" fontId="5" fillId="0" borderId="1" xfId="0" applyFont="1" applyBorder="1" applyAlignment="1">
      <alignment vertical="center" shrinkToFit="1"/>
    </xf>
    <xf numFmtId="187" fontId="15" fillId="0" borderId="1" xfId="0" applyNumberFormat="1" applyFont="1" applyBorder="1" applyAlignment="1" applyProtection="1">
      <alignment horizontal="left" vertical="center" indent="1"/>
      <protection locked="0"/>
    </xf>
    <xf numFmtId="0" fontId="27" fillId="0" borderId="0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center" vertical="center"/>
    </xf>
    <xf numFmtId="0" fontId="7" fillId="2" borderId="3" xfId="0" applyFont="1" applyFill="1" applyBorder="1" applyAlignment="1">
      <alignment horizontal="left" vertical="center" shrinkToFit="1"/>
    </xf>
    <xf numFmtId="184" fontId="19" fillId="0" borderId="0" xfId="0" applyNumberFormat="1" applyFont="1" applyAlignment="1" applyProtection="1">
      <alignment horizontal="right" vertical="center"/>
      <protection locked="0"/>
    </xf>
    <xf numFmtId="0" fontId="4" fillId="0" borderId="0" xfId="0" applyFont="1" applyAlignment="1">
      <alignment horizontal="center" vertical="center"/>
    </xf>
    <xf numFmtId="184" fontId="19" fillId="0" borderId="0" xfId="0" applyNumberFormat="1" applyFont="1" applyAlignment="1">
      <alignment vertical="center"/>
    </xf>
    <xf numFmtId="0" fontId="5" fillId="0" borderId="33" xfId="0" applyFont="1" applyBorder="1" applyAlignment="1">
      <alignment horizontal="center" vertical="center"/>
    </xf>
    <xf numFmtId="192" fontId="5" fillId="4" borderId="3" xfId="0" applyNumberFormat="1" applyFont="1" applyFill="1" applyBorder="1" applyAlignment="1">
      <alignment horizontal="left" vertical="center" shrinkToFit="1"/>
    </xf>
    <xf numFmtId="192" fontId="5" fillId="4" borderId="3" xfId="0" applyNumberFormat="1" applyFont="1" applyFill="1" applyBorder="1" applyAlignment="1">
      <alignment horizontal="left" vertical="center"/>
    </xf>
    <xf numFmtId="192" fontId="7" fillId="2" borderId="3" xfId="0" applyNumberFormat="1" applyFont="1" applyFill="1" applyBorder="1" applyAlignment="1">
      <alignment horizontal="left" vertical="center" wrapText="1"/>
    </xf>
    <xf numFmtId="192" fontId="7" fillId="0" borderId="3" xfId="0" applyNumberFormat="1" applyFont="1" applyFill="1" applyBorder="1" applyAlignment="1">
      <alignment horizontal="left" vertical="center" wrapText="1"/>
    </xf>
    <xf numFmtId="181" fontId="5" fillId="4" borderId="26" xfId="0" applyNumberFormat="1" applyFont="1" applyFill="1" applyBorder="1" applyAlignment="1">
      <alignment horizontal="left" vertical="center"/>
    </xf>
  </cellXfs>
  <cellStyles count="3">
    <cellStyle name="パーセント" xfId="1" builtinId="5"/>
    <cellStyle name="桁区切り" xfId="2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638175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638175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係長</a:t>
          </a:r>
        </a:p>
      </xdr:txBody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4" name="Rectangle 3"/>
        <xdr:cNvSpPr>
          <a:spLocks noChangeArrowheads="1"/>
        </xdr:cNvSpPr>
      </xdr:nvSpPr>
      <xdr:spPr bwMode="auto">
        <a:xfrm>
          <a:off x="638175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5" name="Rectangle 4"/>
        <xdr:cNvSpPr>
          <a:spLocks noChangeArrowheads="1"/>
        </xdr:cNvSpPr>
      </xdr:nvSpPr>
      <xdr:spPr bwMode="auto">
        <a:xfrm>
          <a:off x="638175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課長</a:t>
          </a:r>
        </a:p>
      </xdr:txBody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6" name="Rectangle 5"/>
        <xdr:cNvSpPr>
          <a:spLocks noChangeArrowheads="1"/>
        </xdr:cNvSpPr>
      </xdr:nvSpPr>
      <xdr:spPr bwMode="auto">
        <a:xfrm>
          <a:off x="638175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7" name="Rectangle 6"/>
        <xdr:cNvSpPr>
          <a:spLocks noChangeArrowheads="1"/>
        </xdr:cNvSpPr>
      </xdr:nvSpPr>
      <xdr:spPr bwMode="auto">
        <a:xfrm>
          <a:off x="638175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部長</a:t>
          </a:r>
        </a:p>
      </xdr:txBody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" name="Rectangle 7"/>
        <xdr:cNvSpPr>
          <a:spLocks noChangeArrowheads="1"/>
        </xdr:cNvSpPr>
      </xdr:nvSpPr>
      <xdr:spPr bwMode="auto">
        <a:xfrm>
          <a:off x="638175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9" name="Rectangle 8"/>
        <xdr:cNvSpPr>
          <a:spLocks noChangeArrowheads="1"/>
        </xdr:cNvSpPr>
      </xdr:nvSpPr>
      <xdr:spPr bwMode="auto">
        <a:xfrm>
          <a:off x="638175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社長</a:t>
          </a:r>
        </a:p>
      </xdr:txBody>
    </xdr:sp>
    <xdr:clientData/>
  </xdr:twoCellAnchor>
  <xdr:twoCellAnchor>
    <xdr:from>
      <xdr:col>39</xdr:col>
      <xdr:colOff>0</xdr:colOff>
      <xdr:row>0</xdr:row>
      <xdr:rowOff>0</xdr:rowOff>
    </xdr:from>
    <xdr:to>
      <xdr:col>39</xdr:col>
      <xdr:colOff>0</xdr:colOff>
      <xdr:row>0</xdr:row>
      <xdr:rowOff>0</xdr:rowOff>
    </xdr:to>
    <xdr:sp macro="" textlink="">
      <xdr:nvSpPr>
        <xdr:cNvPr id="10" name="Rectangle 10"/>
        <xdr:cNvSpPr>
          <a:spLocks noChangeArrowheads="1"/>
        </xdr:cNvSpPr>
      </xdr:nvSpPr>
      <xdr:spPr bwMode="auto">
        <a:xfrm>
          <a:off x="14011275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39</xdr:col>
      <xdr:colOff>0</xdr:colOff>
      <xdr:row>0</xdr:row>
      <xdr:rowOff>0</xdr:rowOff>
    </xdr:from>
    <xdr:to>
      <xdr:col>39</xdr:col>
      <xdr:colOff>0</xdr:colOff>
      <xdr:row>0</xdr:row>
      <xdr:rowOff>0</xdr:rowOff>
    </xdr:to>
    <xdr:sp macro="" textlink="">
      <xdr:nvSpPr>
        <xdr:cNvPr id="11" name="Rectangle 11"/>
        <xdr:cNvSpPr>
          <a:spLocks noChangeArrowheads="1"/>
        </xdr:cNvSpPr>
      </xdr:nvSpPr>
      <xdr:spPr bwMode="auto">
        <a:xfrm>
          <a:off x="14011275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係長</a:t>
          </a:r>
        </a:p>
      </xdr:txBody>
    </xdr:sp>
    <xdr:clientData/>
  </xdr:twoCellAnchor>
  <xdr:twoCellAnchor>
    <xdr:from>
      <xdr:col>39</xdr:col>
      <xdr:colOff>0</xdr:colOff>
      <xdr:row>0</xdr:row>
      <xdr:rowOff>0</xdr:rowOff>
    </xdr:from>
    <xdr:to>
      <xdr:col>39</xdr:col>
      <xdr:colOff>0</xdr:colOff>
      <xdr:row>0</xdr:row>
      <xdr:rowOff>0</xdr:rowOff>
    </xdr:to>
    <xdr:sp macro="" textlink="">
      <xdr:nvSpPr>
        <xdr:cNvPr id="12" name="Rectangle 12"/>
        <xdr:cNvSpPr>
          <a:spLocks noChangeArrowheads="1"/>
        </xdr:cNvSpPr>
      </xdr:nvSpPr>
      <xdr:spPr bwMode="auto">
        <a:xfrm>
          <a:off x="14011275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39</xdr:col>
      <xdr:colOff>0</xdr:colOff>
      <xdr:row>0</xdr:row>
      <xdr:rowOff>0</xdr:rowOff>
    </xdr:from>
    <xdr:to>
      <xdr:col>39</xdr:col>
      <xdr:colOff>0</xdr:colOff>
      <xdr:row>0</xdr:row>
      <xdr:rowOff>0</xdr:rowOff>
    </xdr:to>
    <xdr:sp macro="" textlink="">
      <xdr:nvSpPr>
        <xdr:cNvPr id="13" name="Rectangle 13"/>
        <xdr:cNvSpPr>
          <a:spLocks noChangeArrowheads="1"/>
        </xdr:cNvSpPr>
      </xdr:nvSpPr>
      <xdr:spPr bwMode="auto">
        <a:xfrm>
          <a:off x="14011275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課長</a:t>
          </a:r>
        </a:p>
      </xdr:txBody>
    </xdr:sp>
    <xdr:clientData/>
  </xdr:twoCellAnchor>
  <xdr:twoCellAnchor>
    <xdr:from>
      <xdr:col>39</xdr:col>
      <xdr:colOff>0</xdr:colOff>
      <xdr:row>0</xdr:row>
      <xdr:rowOff>0</xdr:rowOff>
    </xdr:from>
    <xdr:to>
      <xdr:col>39</xdr:col>
      <xdr:colOff>0</xdr:colOff>
      <xdr:row>0</xdr:row>
      <xdr:rowOff>0</xdr:rowOff>
    </xdr:to>
    <xdr:sp macro="" textlink="">
      <xdr:nvSpPr>
        <xdr:cNvPr id="14" name="Rectangle 14"/>
        <xdr:cNvSpPr>
          <a:spLocks noChangeArrowheads="1"/>
        </xdr:cNvSpPr>
      </xdr:nvSpPr>
      <xdr:spPr bwMode="auto">
        <a:xfrm>
          <a:off x="14011275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39</xdr:col>
      <xdr:colOff>0</xdr:colOff>
      <xdr:row>0</xdr:row>
      <xdr:rowOff>0</xdr:rowOff>
    </xdr:from>
    <xdr:to>
      <xdr:col>39</xdr:col>
      <xdr:colOff>0</xdr:colOff>
      <xdr:row>0</xdr:row>
      <xdr:rowOff>0</xdr:rowOff>
    </xdr:to>
    <xdr:sp macro="" textlink="">
      <xdr:nvSpPr>
        <xdr:cNvPr id="15" name="Rectangle 15"/>
        <xdr:cNvSpPr>
          <a:spLocks noChangeArrowheads="1"/>
        </xdr:cNvSpPr>
      </xdr:nvSpPr>
      <xdr:spPr bwMode="auto">
        <a:xfrm>
          <a:off x="14011275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部長</a:t>
          </a:r>
        </a:p>
      </xdr:txBody>
    </xdr:sp>
    <xdr:clientData/>
  </xdr:twoCellAnchor>
  <xdr:twoCellAnchor>
    <xdr:from>
      <xdr:col>39</xdr:col>
      <xdr:colOff>0</xdr:colOff>
      <xdr:row>0</xdr:row>
      <xdr:rowOff>0</xdr:rowOff>
    </xdr:from>
    <xdr:to>
      <xdr:col>39</xdr:col>
      <xdr:colOff>0</xdr:colOff>
      <xdr:row>0</xdr:row>
      <xdr:rowOff>0</xdr:rowOff>
    </xdr:to>
    <xdr:sp macro="" textlink="">
      <xdr:nvSpPr>
        <xdr:cNvPr id="16" name="Rectangle 16"/>
        <xdr:cNvSpPr>
          <a:spLocks noChangeArrowheads="1"/>
        </xdr:cNvSpPr>
      </xdr:nvSpPr>
      <xdr:spPr bwMode="auto">
        <a:xfrm>
          <a:off x="14011275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39</xdr:col>
      <xdr:colOff>0</xdr:colOff>
      <xdr:row>0</xdr:row>
      <xdr:rowOff>0</xdr:rowOff>
    </xdr:from>
    <xdr:to>
      <xdr:col>39</xdr:col>
      <xdr:colOff>0</xdr:colOff>
      <xdr:row>0</xdr:row>
      <xdr:rowOff>0</xdr:rowOff>
    </xdr:to>
    <xdr:sp macro="" textlink="">
      <xdr:nvSpPr>
        <xdr:cNvPr id="17" name="Rectangle 17"/>
        <xdr:cNvSpPr>
          <a:spLocks noChangeArrowheads="1"/>
        </xdr:cNvSpPr>
      </xdr:nvSpPr>
      <xdr:spPr bwMode="auto">
        <a:xfrm>
          <a:off x="14011275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社長</a:t>
          </a:r>
        </a:p>
      </xdr:txBody>
    </xdr:sp>
    <xdr:clientData/>
  </xdr:twoCellAnchor>
  <xdr:twoCellAnchor>
    <xdr:from>
      <xdr:col>22</xdr:col>
      <xdr:colOff>0</xdr:colOff>
      <xdr:row>0</xdr:row>
      <xdr:rowOff>0</xdr:rowOff>
    </xdr:from>
    <xdr:to>
      <xdr:col>22</xdr:col>
      <xdr:colOff>0</xdr:colOff>
      <xdr:row>0</xdr:row>
      <xdr:rowOff>0</xdr:rowOff>
    </xdr:to>
    <xdr:sp macro="" textlink="">
      <xdr:nvSpPr>
        <xdr:cNvPr id="18" name="Rectangle 18"/>
        <xdr:cNvSpPr>
          <a:spLocks noChangeArrowheads="1"/>
        </xdr:cNvSpPr>
      </xdr:nvSpPr>
      <xdr:spPr bwMode="auto">
        <a:xfrm>
          <a:off x="8601075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22</xdr:col>
      <xdr:colOff>0</xdr:colOff>
      <xdr:row>0</xdr:row>
      <xdr:rowOff>0</xdr:rowOff>
    </xdr:from>
    <xdr:to>
      <xdr:col>22</xdr:col>
      <xdr:colOff>0</xdr:colOff>
      <xdr:row>0</xdr:row>
      <xdr:rowOff>0</xdr:rowOff>
    </xdr:to>
    <xdr:sp macro="" textlink="">
      <xdr:nvSpPr>
        <xdr:cNvPr id="19" name="Rectangle 19"/>
        <xdr:cNvSpPr>
          <a:spLocks noChangeArrowheads="1"/>
        </xdr:cNvSpPr>
      </xdr:nvSpPr>
      <xdr:spPr bwMode="auto">
        <a:xfrm>
          <a:off x="8601075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係長</a:t>
          </a:r>
        </a:p>
      </xdr:txBody>
    </xdr:sp>
    <xdr:clientData/>
  </xdr:twoCellAnchor>
  <xdr:twoCellAnchor>
    <xdr:from>
      <xdr:col>22</xdr:col>
      <xdr:colOff>0</xdr:colOff>
      <xdr:row>0</xdr:row>
      <xdr:rowOff>0</xdr:rowOff>
    </xdr:from>
    <xdr:to>
      <xdr:col>22</xdr:col>
      <xdr:colOff>0</xdr:colOff>
      <xdr:row>0</xdr:row>
      <xdr:rowOff>0</xdr:rowOff>
    </xdr:to>
    <xdr:sp macro="" textlink="">
      <xdr:nvSpPr>
        <xdr:cNvPr id="20" name="Rectangle 20"/>
        <xdr:cNvSpPr>
          <a:spLocks noChangeArrowheads="1"/>
        </xdr:cNvSpPr>
      </xdr:nvSpPr>
      <xdr:spPr bwMode="auto">
        <a:xfrm>
          <a:off x="8601075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22</xdr:col>
      <xdr:colOff>0</xdr:colOff>
      <xdr:row>0</xdr:row>
      <xdr:rowOff>0</xdr:rowOff>
    </xdr:from>
    <xdr:to>
      <xdr:col>22</xdr:col>
      <xdr:colOff>0</xdr:colOff>
      <xdr:row>0</xdr:row>
      <xdr:rowOff>0</xdr:rowOff>
    </xdr:to>
    <xdr:sp macro="" textlink="">
      <xdr:nvSpPr>
        <xdr:cNvPr id="21" name="Rectangle 21"/>
        <xdr:cNvSpPr>
          <a:spLocks noChangeArrowheads="1"/>
        </xdr:cNvSpPr>
      </xdr:nvSpPr>
      <xdr:spPr bwMode="auto">
        <a:xfrm>
          <a:off x="8601075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課長</a:t>
          </a:r>
        </a:p>
      </xdr:txBody>
    </xdr:sp>
    <xdr:clientData/>
  </xdr:twoCellAnchor>
  <xdr:twoCellAnchor>
    <xdr:from>
      <xdr:col>22</xdr:col>
      <xdr:colOff>0</xdr:colOff>
      <xdr:row>0</xdr:row>
      <xdr:rowOff>0</xdr:rowOff>
    </xdr:from>
    <xdr:to>
      <xdr:col>22</xdr:col>
      <xdr:colOff>0</xdr:colOff>
      <xdr:row>0</xdr:row>
      <xdr:rowOff>0</xdr:rowOff>
    </xdr:to>
    <xdr:sp macro="" textlink="">
      <xdr:nvSpPr>
        <xdr:cNvPr id="22" name="Rectangle 22"/>
        <xdr:cNvSpPr>
          <a:spLocks noChangeArrowheads="1"/>
        </xdr:cNvSpPr>
      </xdr:nvSpPr>
      <xdr:spPr bwMode="auto">
        <a:xfrm>
          <a:off x="8601075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22</xdr:col>
      <xdr:colOff>0</xdr:colOff>
      <xdr:row>0</xdr:row>
      <xdr:rowOff>0</xdr:rowOff>
    </xdr:from>
    <xdr:to>
      <xdr:col>22</xdr:col>
      <xdr:colOff>0</xdr:colOff>
      <xdr:row>0</xdr:row>
      <xdr:rowOff>0</xdr:rowOff>
    </xdr:to>
    <xdr:sp macro="" textlink="">
      <xdr:nvSpPr>
        <xdr:cNvPr id="23" name="Rectangle 23"/>
        <xdr:cNvSpPr>
          <a:spLocks noChangeArrowheads="1"/>
        </xdr:cNvSpPr>
      </xdr:nvSpPr>
      <xdr:spPr bwMode="auto">
        <a:xfrm>
          <a:off x="8601075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部長</a:t>
          </a:r>
        </a:p>
      </xdr:txBody>
    </xdr:sp>
    <xdr:clientData/>
  </xdr:twoCellAnchor>
  <xdr:twoCellAnchor>
    <xdr:from>
      <xdr:col>22</xdr:col>
      <xdr:colOff>0</xdr:colOff>
      <xdr:row>0</xdr:row>
      <xdr:rowOff>0</xdr:rowOff>
    </xdr:from>
    <xdr:to>
      <xdr:col>22</xdr:col>
      <xdr:colOff>0</xdr:colOff>
      <xdr:row>0</xdr:row>
      <xdr:rowOff>0</xdr:rowOff>
    </xdr:to>
    <xdr:sp macro="" textlink="">
      <xdr:nvSpPr>
        <xdr:cNvPr id="24" name="Rectangle 24"/>
        <xdr:cNvSpPr>
          <a:spLocks noChangeArrowheads="1"/>
        </xdr:cNvSpPr>
      </xdr:nvSpPr>
      <xdr:spPr bwMode="auto">
        <a:xfrm>
          <a:off x="8601075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22</xdr:col>
      <xdr:colOff>0</xdr:colOff>
      <xdr:row>0</xdr:row>
      <xdr:rowOff>0</xdr:rowOff>
    </xdr:from>
    <xdr:to>
      <xdr:col>22</xdr:col>
      <xdr:colOff>0</xdr:colOff>
      <xdr:row>0</xdr:row>
      <xdr:rowOff>0</xdr:rowOff>
    </xdr:to>
    <xdr:sp macro="" textlink="">
      <xdr:nvSpPr>
        <xdr:cNvPr id="25" name="Rectangle 25"/>
        <xdr:cNvSpPr>
          <a:spLocks noChangeArrowheads="1"/>
        </xdr:cNvSpPr>
      </xdr:nvSpPr>
      <xdr:spPr bwMode="auto">
        <a:xfrm>
          <a:off x="8601075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社長</a:t>
          </a:r>
        </a:p>
      </xdr:txBody>
    </xdr:sp>
    <xdr:clientData/>
  </xdr:twoCellAnchor>
  <xdr:twoCellAnchor editAs="oneCell">
    <xdr:from>
      <xdr:col>39</xdr:col>
      <xdr:colOff>171450</xdr:colOff>
      <xdr:row>5</xdr:row>
      <xdr:rowOff>209550</xdr:rowOff>
    </xdr:from>
    <xdr:to>
      <xdr:col>48</xdr:col>
      <xdr:colOff>208877</xdr:colOff>
      <xdr:row>26</xdr:row>
      <xdr:rowOff>85090</xdr:rowOff>
    </xdr:to>
    <xdr:pic>
      <xdr:nvPicPr>
        <xdr:cNvPr id="36" name="図 3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563600" y="1447800"/>
          <a:ext cx="5380952" cy="5076190"/>
        </a:xfrm>
        <a:prstGeom prst="rect">
          <a:avLst/>
        </a:prstGeom>
      </xdr:spPr>
    </xdr:pic>
    <xdr:clientData/>
  </xdr:twoCellAnchor>
  <xdr:twoCellAnchor>
    <xdr:from>
      <xdr:col>31</xdr:col>
      <xdr:colOff>552450</xdr:colOff>
      <xdr:row>0</xdr:row>
      <xdr:rowOff>123825</xdr:rowOff>
    </xdr:from>
    <xdr:to>
      <xdr:col>40</xdr:col>
      <xdr:colOff>400050</xdr:colOff>
      <xdr:row>5</xdr:row>
      <xdr:rowOff>161925</xdr:rowOff>
    </xdr:to>
    <xdr:cxnSp macro="">
      <xdr:nvCxnSpPr>
        <xdr:cNvPr id="37" name="曲線コネクタ 36"/>
        <xdr:cNvCxnSpPr/>
      </xdr:nvCxnSpPr>
      <xdr:spPr>
        <a:xfrm>
          <a:off x="11668125" y="123825"/>
          <a:ext cx="2733675" cy="1276350"/>
        </a:xfrm>
        <a:prstGeom prst="curvedConnector3">
          <a:avLst>
            <a:gd name="adj1" fmla="val 100174"/>
          </a:avLst>
        </a:prstGeom>
        <a:ln w="38100">
          <a:solidFill>
            <a:srgbClr val="FF0000"/>
          </a:solidFill>
          <a:tailEnd type="arrow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638175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638175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係長</a:t>
          </a:r>
        </a:p>
      </xdr:txBody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4" name="Rectangle 3"/>
        <xdr:cNvSpPr>
          <a:spLocks noChangeArrowheads="1"/>
        </xdr:cNvSpPr>
      </xdr:nvSpPr>
      <xdr:spPr bwMode="auto">
        <a:xfrm>
          <a:off x="638175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5" name="Rectangle 4"/>
        <xdr:cNvSpPr>
          <a:spLocks noChangeArrowheads="1"/>
        </xdr:cNvSpPr>
      </xdr:nvSpPr>
      <xdr:spPr bwMode="auto">
        <a:xfrm>
          <a:off x="638175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課長</a:t>
          </a:r>
        </a:p>
      </xdr:txBody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6" name="Rectangle 5"/>
        <xdr:cNvSpPr>
          <a:spLocks noChangeArrowheads="1"/>
        </xdr:cNvSpPr>
      </xdr:nvSpPr>
      <xdr:spPr bwMode="auto">
        <a:xfrm>
          <a:off x="638175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7" name="Rectangle 6"/>
        <xdr:cNvSpPr>
          <a:spLocks noChangeArrowheads="1"/>
        </xdr:cNvSpPr>
      </xdr:nvSpPr>
      <xdr:spPr bwMode="auto">
        <a:xfrm>
          <a:off x="638175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部長</a:t>
          </a:r>
        </a:p>
      </xdr:txBody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" name="Rectangle 7"/>
        <xdr:cNvSpPr>
          <a:spLocks noChangeArrowheads="1"/>
        </xdr:cNvSpPr>
      </xdr:nvSpPr>
      <xdr:spPr bwMode="auto">
        <a:xfrm>
          <a:off x="638175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9" name="Rectangle 8"/>
        <xdr:cNvSpPr>
          <a:spLocks noChangeArrowheads="1"/>
        </xdr:cNvSpPr>
      </xdr:nvSpPr>
      <xdr:spPr bwMode="auto">
        <a:xfrm>
          <a:off x="638175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社長</a:t>
          </a:r>
        </a:p>
      </xdr:txBody>
    </xdr:sp>
    <xdr:clientData/>
  </xdr:twoCellAnchor>
  <xdr:twoCellAnchor>
    <xdr:from>
      <xdr:col>39</xdr:col>
      <xdr:colOff>0</xdr:colOff>
      <xdr:row>0</xdr:row>
      <xdr:rowOff>0</xdr:rowOff>
    </xdr:from>
    <xdr:to>
      <xdr:col>39</xdr:col>
      <xdr:colOff>0</xdr:colOff>
      <xdr:row>0</xdr:row>
      <xdr:rowOff>0</xdr:rowOff>
    </xdr:to>
    <xdr:sp macro="" textlink="">
      <xdr:nvSpPr>
        <xdr:cNvPr id="10" name="Rectangle 10"/>
        <xdr:cNvSpPr>
          <a:spLocks noChangeArrowheads="1"/>
        </xdr:cNvSpPr>
      </xdr:nvSpPr>
      <xdr:spPr bwMode="auto">
        <a:xfrm>
          <a:off x="14011275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39</xdr:col>
      <xdr:colOff>0</xdr:colOff>
      <xdr:row>0</xdr:row>
      <xdr:rowOff>0</xdr:rowOff>
    </xdr:from>
    <xdr:to>
      <xdr:col>39</xdr:col>
      <xdr:colOff>0</xdr:colOff>
      <xdr:row>0</xdr:row>
      <xdr:rowOff>0</xdr:rowOff>
    </xdr:to>
    <xdr:sp macro="" textlink="">
      <xdr:nvSpPr>
        <xdr:cNvPr id="11" name="Rectangle 11"/>
        <xdr:cNvSpPr>
          <a:spLocks noChangeArrowheads="1"/>
        </xdr:cNvSpPr>
      </xdr:nvSpPr>
      <xdr:spPr bwMode="auto">
        <a:xfrm>
          <a:off x="14011275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係長</a:t>
          </a:r>
        </a:p>
      </xdr:txBody>
    </xdr:sp>
    <xdr:clientData/>
  </xdr:twoCellAnchor>
  <xdr:twoCellAnchor>
    <xdr:from>
      <xdr:col>39</xdr:col>
      <xdr:colOff>0</xdr:colOff>
      <xdr:row>0</xdr:row>
      <xdr:rowOff>0</xdr:rowOff>
    </xdr:from>
    <xdr:to>
      <xdr:col>39</xdr:col>
      <xdr:colOff>0</xdr:colOff>
      <xdr:row>0</xdr:row>
      <xdr:rowOff>0</xdr:rowOff>
    </xdr:to>
    <xdr:sp macro="" textlink="">
      <xdr:nvSpPr>
        <xdr:cNvPr id="12" name="Rectangle 12"/>
        <xdr:cNvSpPr>
          <a:spLocks noChangeArrowheads="1"/>
        </xdr:cNvSpPr>
      </xdr:nvSpPr>
      <xdr:spPr bwMode="auto">
        <a:xfrm>
          <a:off x="14011275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39</xdr:col>
      <xdr:colOff>0</xdr:colOff>
      <xdr:row>0</xdr:row>
      <xdr:rowOff>0</xdr:rowOff>
    </xdr:from>
    <xdr:to>
      <xdr:col>39</xdr:col>
      <xdr:colOff>0</xdr:colOff>
      <xdr:row>0</xdr:row>
      <xdr:rowOff>0</xdr:rowOff>
    </xdr:to>
    <xdr:sp macro="" textlink="">
      <xdr:nvSpPr>
        <xdr:cNvPr id="13" name="Rectangle 13"/>
        <xdr:cNvSpPr>
          <a:spLocks noChangeArrowheads="1"/>
        </xdr:cNvSpPr>
      </xdr:nvSpPr>
      <xdr:spPr bwMode="auto">
        <a:xfrm>
          <a:off x="14011275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課長</a:t>
          </a:r>
        </a:p>
      </xdr:txBody>
    </xdr:sp>
    <xdr:clientData/>
  </xdr:twoCellAnchor>
  <xdr:twoCellAnchor>
    <xdr:from>
      <xdr:col>39</xdr:col>
      <xdr:colOff>0</xdr:colOff>
      <xdr:row>0</xdr:row>
      <xdr:rowOff>0</xdr:rowOff>
    </xdr:from>
    <xdr:to>
      <xdr:col>39</xdr:col>
      <xdr:colOff>0</xdr:colOff>
      <xdr:row>0</xdr:row>
      <xdr:rowOff>0</xdr:rowOff>
    </xdr:to>
    <xdr:sp macro="" textlink="">
      <xdr:nvSpPr>
        <xdr:cNvPr id="14" name="Rectangle 14"/>
        <xdr:cNvSpPr>
          <a:spLocks noChangeArrowheads="1"/>
        </xdr:cNvSpPr>
      </xdr:nvSpPr>
      <xdr:spPr bwMode="auto">
        <a:xfrm>
          <a:off x="14011275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39</xdr:col>
      <xdr:colOff>0</xdr:colOff>
      <xdr:row>0</xdr:row>
      <xdr:rowOff>0</xdr:rowOff>
    </xdr:from>
    <xdr:to>
      <xdr:col>39</xdr:col>
      <xdr:colOff>0</xdr:colOff>
      <xdr:row>0</xdr:row>
      <xdr:rowOff>0</xdr:rowOff>
    </xdr:to>
    <xdr:sp macro="" textlink="">
      <xdr:nvSpPr>
        <xdr:cNvPr id="15" name="Rectangle 15"/>
        <xdr:cNvSpPr>
          <a:spLocks noChangeArrowheads="1"/>
        </xdr:cNvSpPr>
      </xdr:nvSpPr>
      <xdr:spPr bwMode="auto">
        <a:xfrm>
          <a:off x="14011275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部長</a:t>
          </a:r>
        </a:p>
      </xdr:txBody>
    </xdr:sp>
    <xdr:clientData/>
  </xdr:twoCellAnchor>
  <xdr:twoCellAnchor>
    <xdr:from>
      <xdr:col>39</xdr:col>
      <xdr:colOff>0</xdr:colOff>
      <xdr:row>0</xdr:row>
      <xdr:rowOff>0</xdr:rowOff>
    </xdr:from>
    <xdr:to>
      <xdr:col>39</xdr:col>
      <xdr:colOff>0</xdr:colOff>
      <xdr:row>0</xdr:row>
      <xdr:rowOff>0</xdr:rowOff>
    </xdr:to>
    <xdr:sp macro="" textlink="">
      <xdr:nvSpPr>
        <xdr:cNvPr id="16" name="Rectangle 16"/>
        <xdr:cNvSpPr>
          <a:spLocks noChangeArrowheads="1"/>
        </xdr:cNvSpPr>
      </xdr:nvSpPr>
      <xdr:spPr bwMode="auto">
        <a:xfrm>
          <a:off x="14011275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39</xdr:col>
      <xdr:colOff>0</xdr:colOff>
      <xdr:row>0</xdr:row>
      <xdr:rowOff>0</xdr:rowOff>
    </xdr:from>
    <xdr:to>
      <xdr:col>39</xdr:col>
      <xdr:colOff>0</xdr:colOff>
      <xdr:row>0</xdr:row>
      <xdr:rowOff>0</xdr:rowOff>
    </xdr:to>
    <xdr:sp macro="" textlink="">
      <xdr:nvSpPr>
        <xdr:cNvPr id="17" name="Rectangle 17"/>
        <xdr:cNvSpPr>
          <a:spLocks noChangeArrowheads="1"/>
        </xdr:cNvSpPr>
      </xdr:nvSpPr>
      <xdr:spPr bwMode="auto">
        <a:xfrm>
          <a:off x="14011275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社長</a:t>
          </a:r>
        </a:p>
      </xdr:txBody>
    </xdr:sp>
    <xdr:clientData/>
  </xdr:twoCellAnchor>
  <xdr:twoCellAnchor>
    <xdr:from>
      <xdr:col>22</xdr:col>
      <xdr:colOff>0</xdr:colOff>
      <xdr:row>0</xdr:row>
      <xdr:rowOff>0</xdr:rowOff>
    </xdr:from>
    <xdr:to>
      <xdr:col>22</xdr:col>
      <xdr:colOff>0</xdr:colOff>
      <xdr:row>0</xdr:row>
      <xdr:rowOff>0</xdr:rowOff>
    </xdr:to>
    <xdr:sp macro="" textlink="">
      <xdr:nvSpPr>
        <xdr:cNvPr id="18" name="Rectangle 18"/>
        <xdr:cNvSpPr>
          <a:spLocks noChangeArrowheads="1"/>
        </xdr:cNvSpPr>
      </xdr:nvSpPr>
      <xdr:spPr bwMode="auto">
        <a:xfrm>
          <a:off x="8601075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22</xdr:col>
      <xdr:colOff>0</xdr:colOff>
      <xdr:row>0</xdr:row>
      <xdr:rowOff>0</xdr:rowOff>
    </xdr:from>
    <xdr:to>
      <xdr:col>22</xdr:col>
      <xdr:colOff>0</xdr:colOff>
      <xdr:row>0</xdr:row>
      <xdr:rowOff>0</xdr:rowOff>
    </xdr:to>
    <xdr:sp macro="" textlink="">
      <xdr:nvSpPr>
        <xdr:cNvPr id="19" name="Rectangle 19"/>
        <xdr:cNvSpPr>
          <a:spLocks noChangeArrowheads="1"/>
        </xdr:cNvSpPr>
      </xdr:nvSpPr>
      <xdr:spPr bwMode="auto">
        <a:xfrm>
          <a:off x="8601075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係長</a:t>
          </a:r>
        </a:p>
      </xdr:txBody>
    </xdr:sp>
    <xdr:clientData/>
  </xdr:twoCellAnchor>
  <xdr:twoCellAnchor>
    <xdr:from>
      <xdr:col>22</xdr:col>
      <xdr:colOff>0</xdr:colOff>
      <xdr:row>0</xdr:row>
      <xdr:rowOff>0</xdr:rowOff>
    </xdr:from>
    <xdr:to>
      <xdr:col>22</xdr:col>
      <xdr:colOff>0</xdr:colOff>
      <xdr:row>0</xdr:row>
      <xdr:rowOff>0</xdr:rowOff>
    </xdr:to>
    <xdr:sp macro="" textlink="">
      <xdr:nvSpPr>
        <xdr:cNvPr id="20" name="Rectangle 20"/>
        <xdr:cNvSpPr>
          <a:spLocks noChangeArrowheads="1"/>
        </xdr:cNvSpPr>
      </xdr:nvSpPr>
      <xdr:spPr bwMode="auto">
        <a:xfrm>
          <a:off x="8601075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22</xdr:col>
      <xdr:colOff>0</xdr:colOff>
      <xdr:row>0</xdr:row>
      <xdr:rowOff>0</xdr:rowOff>
    </xdr:from>
    <xdr:to>
      <xdr:col>22</xdr:col>
      <xdr:colOff>0</xdr:colOff>
      <xdr:row>0</xdr:row>
      <xdr:rowOff>0</xdr:rowOff>
    </xdr:to>
    <xdr:sp macro="" textlink="">
      <xdr:nvSpPr>
        <xdr:cNvPr id="21" name="Rectangle 21"/>
        <xdr:cNvSpPr>
          <a:spLocks noChangeArrowheads="1"/>
        </xdr:cNvSpPr>
      </xdr:nvSpPr>
      <xdr:spPr bwMode="auto">
        <a:xfrm>
          <a:off x="8601075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課長</a:t>
          </a:r>
        </a:p>
      </xdr:txBody>
    </xdr:sp>
    <xdr:clientData/>
  </xdr:twoCellAnchor>
  <xdr:twoCellAnchor>
    <xdr:from>
      <xdr:col>22</xdr:col>
      <xdr:colOff>0</xdr:colOff>
      <xdr:row>0</xdr:row>
      <xdr:rowOff>0</xdr:rowOff>
    </xdr:from>
    <xdr:to>
      <xdr:col>22</xdr:col>
      <xdr:colOff>0</xdr:colOff>
      <xdr:row>0</xdr:row>
      <xdr:rowOff>0</xdr:rowOff>
    </xdr:to>
    <xdr:sp macro="" textlink="">
      <xdr:nvSpPr>
        <xdr:cNvPr id="22" name="Rectangle 22"/>
        <xdr:cNvSpPr>
          <a:spLocks noChangeArrowheads="1"/>
        </xdr:cNvSpPr>
      </xdr:nvSpPr>
      <xdr:spPr bwMode="auto">
        <a:xfrm>
          <a:off x="8601075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22</xdr:col>
      <xdr:colOff>0</xdr:colOff>
      <xdr:row>0</xdr:row>
      <xdr:rowOff>0</xdr:rowOff>
    </xdr:from>
    <xdr:to>
      <xdr:col>22</xdr:col>
      <xdr:colOff>0</xdr:colOff>
      <xdr:row>0</xdr:row>
      <xdr:rowOff>0</xdr:rowOff>
    </xdr:to>
    <xdr:sp macro="" textlink="">
      <xdr:nvSpPr>
        <xdr:cNvPr id="23" name="Rectangle 23"/>
        <xdr:cNvSpPr>
          <a:spLocks noChangeArrowheads="1"/>
        </xdr:cNvSpPr>
      </xdr:nvSpPr>
      <xdr:spPr bwMode="auto">
        <a:xfrm>
          <a:off x="8601075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部長</a:t>
          </a:r>
        </a:p>
      </xdr:txBody>
    </xdr:sp>
    <xdr:clientData/>
  </xdr:twoCellAnchor>
  <xdr:twoCellAnchor>
    <xdr:from>
      <xdr:col>22</xdr:col>
      <xdr:colOff>0</xdr:colOff>
      <xdr:row>0</xdr:row>
      <xdr:rowOff>0</xdr:rowOff>
    </xdr:from>
    <xdr:to>
      <xdr:col>22</xdr:col>
      <xdr:colOff>0</xdr:colOff>
      <xdr:row>0</xdr:row>
      <xdr:rowOff>0</xdr:rowOff>
    </xdr:to>
    <xdr:sp macro="" textlink="">
      <xdr:nvSpPr>
        <xdr:cNvPr id="24" name="Rectangle 24"/>
        <xdr:cNvSpPr>
          <a:spLocks noChangeArrowheads="1"/>
        </xdr:cNvSpPr>
      </xdr:nvSpPr>
      <xdr:spPr bwMode="auto">
        <a:xfrm>
          <a:off x="8601075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22</xdr:col>
      <xdr:colOff>0</xdr:colOff>
      <xdr:row>0</xdr:row>
      <xdr:rowOff>0</xdr:rowOff>
    </xdr:from>
    <xdr:to>
      <xdr:col>22</xdr:col>
      <xdr:colOff>0</xdr:colOff>
      <xdr:row>0</xdr:row>
      <xdr:rowOff>0</xdr:rowOff>
    </xdr:to>
    <xdr:sp macro="" textlink="">
      <xdr:nvSpPr>
        <xdr:cNvPr id="25" name="Rectangle 25"/>
        <xdr:cNvSpPr>
          <a:spLocks noChangeArrowheads="1"/>
        </xdr:cNvSpPr>
      </xdr:nvSpPr>
      <xdr:spPr bwMode="auto">
        <a:xfrm>
          <a:off x="8601075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社長</a:t>
          </a:r>
        </a:p>
      </xdr:txBody>
    </xdr:sp>
    <xdr:clientData/>
  </xdr:twoCellAnchor>
  <xdr:oneCellAnchor>
    <xdr:from>
      <xdr:col>14</xdr:col>
      <xdr:colOff>19549</xdr:colOff>
      <xdr:row>32</xdr:row>
      <xdr:rowOff>243639</xdr:rowOff>
    </xdr:from>
    <xdr:ext cx="3163637" cy="4720248"/>
    <xdr:sp macro="" textlink="">
      <xdr:nvSpPr>
        <xdr:cNvPr id="26" name="AutoShape 29"/>
        <xdr:cNvSpPr>
          <a:spLocks noChangeArrowheads="1"/>
        </xdr:cNvSpPr>
      </xdr:nvSpPr>
      <xdr:spPr bwMode="auto">
        <a:xfrm>
          <a:off x="5353549" y="8168439"/>
          <a:ext cx="3163637" cy="4720248"/>
        </a:xfrm>
        <a:prstGeom prst="cloudCallout">
          <a:avLst>
            <a:gd name="adj1" fmla="val 63306"/>
            <a:gd name="adj2" fmla="val -63888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36576" tIns="22860" rIns="0" bIns="0" anchor="t" upright="1">
          <a:spAutoFit/>
        </a:bodyPr>
        <a:lstStyle/>
        <a:p>
          <a:pPr algn="l" rtl="0">
            <a:lnSpc>
              <a:spcPts val="1600"/>
            </a:lnSpc>
            <a:defRPr sz="1000"/>
          </a:pPr>
          <a:r>
            <a:rPr lang="ja-JP" altLang="en-US" sz="1200" b="1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・数量、単価、金額は例です。</a:t>
          </a:r>
          <a:endParaRPr lang="en-US" altLang="ja-JP" sz="1200" b="1" i="0" u="none" strike="noStrike" baseline="0">
            <a:solidFill>
              <a:srgbClr val="FF0000"/>
            </a:solidFill>
            <a:latin typeface="ＭＳ ゴシック"/>
            <a:ea typeface="ＭＳ ゴシック"/>
          </a:endParaRPr>
        </a:p>
        <a:p>
          <a:pPr algn="l" rtl="0">
            <a:lnSpc>
              <a:spcPts val="1600"/>
            </a:lnSpc>
            <a:defRPr sz="1000"/>
          </a:pPr>
          <a:r>
            <a:rPr lang="ja-JP" altLang="en-US" sz="1200" b="1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・見積書に記載すれば請求書にも自動で記載されます。</a:t>
          </a:r>
          <a:endParaRPr lang="en-US" altLang="ja-JP" sz="1200" b="1" i="0" u="none" strike="noStrike" baseline="0">
            <a:solidFill>
              <a:srgbClr val="FF0000"/>
            </a:solidFill>
            <a:latin typeface="ＭＳ ゴシック"/>
            <a:ea typeface="ＭＳ ゴシック"/>
          </a:endParaRPr>
        </a:p>
        <a:p>
          <a:pPr algn="l" rtl="0">
            <a:lnSpc>
              <a:spcPts val="1600"/>
            </a:lnSpc>
            <a:defRPr sz="1000"/>
          </a:pPr>
          <a:r>
            <a:rPr lang="ja-JP" altLang="en-US" sz="1200" b="1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・金額欄は自動計算になっています。</a:t>
          </a:r>
          <a:endParaRPr lang="en-US" altLang="ja-JP" sz="1200" b="1" i="0" u="none" strike="noStrike" baseline="0">
            <a:solidFill>
              <a:srgbClr val="FF0000"/>
            </a:solidFill>
            <a:latin typeface="ＭＳ ゴシック"/>
            <a:ea typeface="ＭＳ ゴシック"/>
          </a:endParaRPr>
        </a:p>
        <a:p>
          <a:pPr algn="l" rtl="0">
            <a:lnSpc>
              <a:spcPts val="1600"/>
            </a:lnSpc>
            <a:defRPr sz="1000"/>
          </a:pPr>
          <a:r>
            <a:rPr lang="ja-JP" altLang="en-US" sz="1200" b="1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・名称、項目、規格等欄に「諸経費」と記載すれば、諸経費額が自動計算されます。</a:t>
          </a:r>
          <a:endParaRPr lang="en-US" altLang="ja-JP" sz="1200" b="1" i="0" u="none" strike="noStrike" baseline="0">
            <a:solidFill>
              <a:srgbClr val="FF0000"/>
            </a:solidFill>
            <a:latin typeface="ＭＳ ゴシック"/>
            <a:ea typeface="ＭＳ ゴシック"/>
          </a:endParaRPr>
        </a:p>
        <a:p>
          <a:pPr algn="l" rtl="0">
            <a:lnSpc>
              <a:spcPts val="1600"/>
            </a:lnSpc>
            <a:defRPr sz="1000"/>
          </a:pPr>
          <a:r>
            <a:rPr lang="ja-JP" altLang="en-US" sz="1200" b="1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・１８項目以上の工事の場合は、１行目に「別紙明細のとおり」と記載し、数量、単価欄には何も記載せず、次ページの明細書に記載してください。　</a:t>
          </a:r>
        </a:p>
        <a:p>
          <a:pPr algn="l" rtl="0">
            <a:lnSpc>
              <a:spcPts val="1600"/>
            </a:lnSpc>
            <a:defRPr sz="1000"/>
          </a:pPr>
          <a:endParaRPr lang="en-US" altLang="ja-JP" sz="1200" b="1" i="0" u="none" strike="noStrike" baseline="0">
            <a:solidFill>
              <a:srgbClr val="FF0000"/>
            </a:solidFill>
            <a:latin typeface="ＭＳ ゴシック"/>
            <a:ea typeface="ＭＳ ゴシック"/>
          </a:endParaRPr>
        </a:p>
      </xdr:txBody>
    </xdr:sp>
    <xdr:clientData/>
  </xdr:oneCellAnchor>
  <xdr:twoCellAnchor editAs="oneCell">
    <xdr:from>
      <xdr:col>14</xdr:col>
      <xdr:colOff>20054</xdr:colOff>
      <xdr:row>53</xdr:row>
      <xdr:rowOff>27070</xdr:rowOff>
    </xdr:from>
    <xdr:to>
      <xdr:col>21</xdr:col>
      <xdr:colOff>220579</xdr:colOff>
      <xdr:row>59</xdr:row>
      <xdr:rowOff>117307</xdr:rowOff>
    </xdr:to>
    <xdr:sp macro="" textlink="">
      <xdr:nvSpPr>
        <xdr:cNvPr id="27" name="AutoShape 29"/>
        <xdr:cNvSpPr>
          <a:spLocks noChangeArrowheads="1"/>
        </xdr:cNvSpPr>
      </xdr:nvSpPr>
      <xdr:spPr bwMode="auto">
        <a:xfrm>
          <a:off x="5354054" y="13152520"/>
          <a:ext cx="3077075" cy="1576137"/>
        </a:xfrm>
        <a:prstGeom prst="cloudCallout">
          <a:avLst>
            <a:gd name="adj1" fmla="val 42584"/>
            <a:gd name="adj2" fmla="val -102799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lnSpc>
              <a:spcPts val="1600"/>
            </a:lnSpc>
            <a:defRPr sz="1000"/>
          </a:pPr>
          <a:r>
            <a:rPr lang="ja-JP" altLang="en-US" sz="1400" b="1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・</a:t>
          </a:r>
          <a:r>
            <a:rPr lang="ja-JP" altLang="en-US" sz="1400" b="1" i="0" u="none" strike="noStrike" baseline="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１８項目以上の工事については、この別紙明細に記載してください。</a:t>
          </a:r>
          <a:endParaRPr lang="en-US" altLang="ja-JP" sz="1400" b="1" i="0" u="none" strike="noStrike" baseline="0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 editAs="oneCell">
    <xdr:from>
      <xdr:col>18</xdr:col>
      <xdr:colOff>185987</xdr:colOff>
      <xdr:row>16</xdr:row>
      <xdr:rowOff>107282</xdr:rowOff>
    </xdr:from>
    <xdr:to>
      <xdr:col>20</xdr:col>
      <xdr:colOff>175962</xdr:colOff>
      <xdr:row>19</xdr:row>
      <xdr:rowOff>87229</xdr:rowOff>
    </xdr:to>
    <xdr:sp macro="" textlink="">
      <xdr:nvSpPr>
        <xdr:cNvPr id="28" name="AutoShape 57"/>
        <xdr:cNvSpPr>
          <a:spLocks noChangeArrowheads="1"/>
        </xdr:cNvSpPr>
      </xdr:nvSpPr>
      <xdr:spPr bwMode="auto">
        <a:xfrm flipV="1">
          <a:off x="6053387" y="4069682"/>
          <a:ext cx="2066425" cy="722897"/>
        </a:xfrm>
        <a:prstGeom prst="wedgeRoundRectCallout">
          <a:avLst>
            <a:gd name="adj1" fmla="val -83151"/>
            <a:gd name="adj2" fmla="val 114395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en-US" altLang="ja-JP" sz="1200" b="1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※</a:t>
          </a:r>
          <a:r>
            <a:rPr lang="ja-JP" altLang="en-US" sz="1200" b="1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振込先は間違いがないよう記載してください。　</a:t>
          </a:r>
          <a:endParaRPr lang="en-US" altLang="ja-JP" sz="1200" b="1" i="0" u="none" strike="noStrike" baseline="0">
            <a:solidFill>
              <a:srgbClr val="FF0000"/>
            </a:solidFill>
            <a:latin typeface="ＭＳ ゴシック"/>
            <a:ea typeface="ＭＳ ゴシック"/>
          </a:endParaRPr>
        </a:p>
        <a:p>
          <a:pPr algn="l" rtl="0">
            <a:lnSpc>
              <a:spcPts val="1100"/>
            </a:lnSpc>
            <a:defRPr sz="1000"/>
          </a:pPr>
          <a:r>
            <a:rPr lang="en-US" altLang="ja-JP" sz="1200" b="1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※</a:t>
          </a:r>
          <a:r>
            <a:rPr lang="ja-JP" altLang="en-US" sz="1200" b="1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口座名にはふりがなをカタカナで記載してください。</a:t>
          </a:r>
        </a:p>
      </xdr:txBody>
    </xdr:sp>
    <xdr:clientData/>
  </xdr:twoCellAnchor>
  <xdr:twoCellAnchor editAs="oneCell">
    <xdr:from>
      <xdr:col>18</xdr:col>
      <xdr:colOff>239629</xdr:colOff>
      <xdr:row>26</xdr:row>
      <xdr:rowOff>172954</xdr:rowOff>
    </xdr:from>
    <xdr:to>
      <xdr:col>19</xdr:col>
      <xdr:colOff>570497</xdr:colOff>
      <xdr:row>31</xdr:row>
      <xdr:rowOff>42613</xdr:rowOff>
    </xdr:to>
    <xdr:sp macro="" textlink="">
      <xdr:nvSpPr>
        <xdr:cNvPr id="29" name="AutoShape 29"/>
        <xdr:cNvSpPr>
          <a:spLocks noChangeArrowheads="1"/>
        </xdr:cNvSpPr>
      </xdr:nvSpPr>
      <xdr:spPr bwMode="auto">
        <a:xfrm>
          <a:off x="6107029" y="6611854"/>
          <a:ext cx="1826293" cy="1107909"/>
        </a:xfrm>
        <a:prstGeom prst="cloudCallout">
          <a:avLst>
            <a:gd name="adj1" fmla="val -73008"/>
            <a:gd name="adj2" fmla="val -50048"/>
          </a:avLst>
        </a:prstGeom>
        <a:solidFill>
          <a:schemeClr val="accent4">
            <a:lumMod val="20000"/>
            <a:lumOff val="80000"/>
          </a:scheme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lnSpc>
              <a:spcPts val="1600"/>
            </a:lnSpc>
            <a:defRPr sz="1000"/>
          </a:pPr>
          <a:r>
            <a:rPr lang="ja-JP" altLang="en-US" sz="1600" b="1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・着色部分は計算式が入力済です。</a:t>
          </a:r>
        </a:p>
      </xdr:txBody>
    </xdr:sp>
    <xdr:clientData/>
  </xdr:twoCellAnchor>
  <xdr:twoCellAnchor editAs="oneCell">
    <xdr:from>
      <xdr:col>43</xdr:col>
      <xdr:colOff>369133</xdr:colOff>
      <xdr:row>0</xdr:row>
      <xdr:rowOff>0</xdr:rowOff>
    </xdr:from>
    <xdr:to>
      <xdr:col>47</xdr:col>
      <xdr:colOff>184557</xdr:colOff>
      <xdr:row>3</xdr:row>
      <xdr:rowOff>10026</xdr:rowOff>
    </xdr:to>
    <xdr:pic>
      <xdr:nvPicPr>
        <xdr:cNvPr id="30" name="図 2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75933" y="0"/>
          <a:ext cx="2253824" cy="7529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18</xdr:col>
      <xdr:colOff>196850</xdr:colOff>
      <xdr:row>21</xdr:row>
      <xdr:rowOff>25393</xdr:rowOff>
    </xdr:from>
    <xdr:ext cx="2076450" cy="1098556"/>
    <xdr:sp macro="" textlink="">
      <xdr:nvSpPr>
        <xdr:cNvPr id="31" name="AutoShape 57"/>
        <xdr:cNvSpPr>
          <a:spLocks noChangeArrowheads="1"/>
        </xdr:cNvSpPr>
      </xdr:nvSpPr>
      <xdr:spPr bwMode="auto">
        <a:xfrm flipV="1">
          <a:off x="6064250" y="5226043"/>
          <a:ext cx="2076450" cy="1098556"/>
        </a:xfrm>
        <a:prstGeom prst="wedgeRoundRectCallout">
          <a:avLst>
            <a:gd name="adj1" fmla="val -97644"/>
            <a:gd name="adj2" fmla="val 134792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overflow" horzOverflow="overflow" wrap="square" lIns="27432" tIns="18288" rIns="0" bIns="0" anchor="t" upright="1">
          <a:noAutofit/>
        </a:bodyPr>
        <a:lstStyle/>
        <a:p>
          <a:pPr algn="l" rtl="0">
            <a:lnSpc>
              <a:spcPts val="1100"/>
            </a:lnSpc>
            <a:defRPr sz="1000"/>
          </a:pPr>
          <a:r>
            <a:rPr lang="en-US" altLang="ja-JP" sz="1100" b="1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※</a:t>
          </a:r>
          <a:r>
            <a:rPr lang="ja-JP" altLang="en-US" sz="1100" b="1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発行責任者には、請求書を発行するに</a:t>
          </a:r>
          <a:r>
            <a:rPr lang="ja-JP" altLang="en-US" sz="1200" b="1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あたり</a:t>
          </a:r>
          <a:r>
            <a:rPr lang="ja-JP" altLang="en-US" sz="1100" b="1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責任を有する方を記入してください。（担当者と同一も可）。　</a:t>
          </a:r>
          <a:endParaRPr lang="en-US" altLang="ja-JP" sz="1100" b="1" i="0" u="none" strike="noStrike" baseline="0">
            <a:solidFill>
              <a:srgbClr val="FF0000"/>
            </a:solidFill>
            <a:latin typeface="ＭＳ ゴシック"/>
            <a:ea typeface="ＭＳ ゴシック"/>
          </a:endParaRPr>
        </a:p>
        <a:p>
          <a:pPr algn="l" rtl="0">
            <a:lnSpc>
              <a:spcPts val="1100"/>
            </a:lnSpc>
            <a:defRPr sz="1000"/>
          </a:pPr>
          <a:r>
            <a:rPr lang="en-US" altLang="ja-JP" sz="1100" b="1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※</a:t>
          </a:r>
          <a:r>
            <a:rPr lang="ja-JP" altLang="en-US" sz="1100" b="1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発行責任者及び担当者の氏名、連絡先は、必ず、記載してくだ下さい。</a:t>
          </a:r>
          <a:endParaRPr lang="en-US" altLang="ja-JP" sz="1100" b="1" i="0" u="none" strike="noStrike" baseline="0">
            <a:solidFill>
              <a:srgbClr val="FF0000"/>
            </a:solidFill>
            <a:latin typeface="ＭＳ ゴシック"/>
            <a:ea typeface="ＭＳ ゴシック"/>
          </a:endParaRPr>
        </a:p>
      </xdr:txBody>
    </xdr:sp>
    <xdr:clientData/>
  </xdr:oneCellAnchor>
  <xdr:twoCellAnchor>
    <xdr:from>
      <xdr:col>5</xdr:col>
      <xdr:colOff>215900</xdr:colOff>
      <xdr:row>12</xdr:row>
      <xdr:rowOff>41275</xdr:rowOff>
    </xdr:from>
    <xdr:to>
      <xdr:col>17</xdr:col>
      <xdr:colOff>95250</xdr:colOff>
      <xdr:row>14</xdr:row>
      <xdr:rowOff>212725</xdr:rowOff>
    </xdr:to>
    <xdr:sp macro="" textlink="">
      <xdr:nvSpPr>
        <xdr:cNvPr id="32" name="角丸四角形 31"/>
        <xdr:cNvSpPr/>
      </xdr:nvSpPr>
      <xdr:spPr>
        <a:xfrm>
          <a:off x="2025650" y="3013075"/>
          <a:ext cx="3803650" cy="666750"/>
        </a:xfrm>
        <a:prstGeom prst="roundRect">
          <a:avLst/>
        </a:prstGeom>
        <a:solidFill>
          <a:schemeClr val="accent1">
            <a:alpha val="5000"/>
          </a:schemeClr>
        </a:solidFill>
        <a:ln w="25400">
          <a:solidFill>
            <a:schemeClr val="accent1">
              <a:lumMod val="75000"/>
            </a:schemeClr>
          </a:solidFill>
          <a:prstDash val="sysDash"/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5</xdr:col>
      <xdr:colOff>206374</xdr:colOff>
      <xdr:row>15</xdr:row>
      <xdr:rowOff>0</xdr:rowOff>
    </xdr:from>
    <xdr:to>
      <xdr:col>17</xdr:col>
      <xdr:colOff>114300</xdr:colOff>
      <xdr:row>17</xdr:row>
      <xdr:rowOff>101600</xdr:rowOff>
    </xdr:to>
    <xdr:pic>
      <xdr:nvPicPr>
        <xdr:cNvPr id="33" name="図 3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016124" y="3714750"/>
          <a:ext cx="3832226" cy="596900"/>
        </a:xfrm>
        <a:prstGeom prst="rect">
          <a:avLst/>
        </a:prstGeom>
      </xdr:spPr>
    </xdr:pic>
    <xdr:clientData/>
  </xdr:twoCellAnchor>
  <xdr:oneCellAnchor>
    <xdr:from>
      <xdr:col>18</xdr:col>
      <xdr:colOff>104775</xdr:colOff>
      <xdr:row>10</xdr:row>
      <xdr:rowOff>238125</xdr:rowOff>
    </xdr:from>
    <xdr:ext cx="2165350" cy="1032907"/>
    <xdr:sp macro="" textlink="">
      <xdr:nvSpPr>
        <xdr:cNvPr id="34" name="角丸四角形 33"/>
        <xdr:cNvSpPr/>
      </xdr:nvSpPr>
      <xdr:spPr>
        <a:xfrm>
          <a:off x="5972175" y="2714625"/>
          <a:ext cx="2165350" cy="1032907"/>
        </a:xfrm>
        <a:prstGeom prst="roundRect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pPr algn="l"/>
          <a:r>
            <a:rPr kumimoji="1" lang="ja-JP" altLang="en-US" sz="1400" b="1">
              <a:solidFill>
                <a:schemeClr val="bg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◎請求書の押印を省略する場合は、発行責任者及び担当者の氏名及び連絡先を記載してください。</a:t>
          </a:r>
        </a:p>
      </xdr:txBody>
    </xdr:sp>
    <xdr:clientData/>
  </xdr:oneCellAnchor>
  <xdr:oneCellAnchor>
    <xdr:from>
      <xdr:col>18</xdr:col>
      <xdr:colOff>57150</xdr:colOff>
      <xdr:row>5</xdr:row>
      <xdr:rowOff>85722</xdr:rowOff>
    </xdr:from>
    <xdr:ext cx="2219325" cy="800787"/>
    <xdr:sp macro="" textlink="">
      <xdr:nvSpPr>
        <xdr:cNvPr id="35" name="AutoShape 57"/>
        <xdr:cNvSpPr>
          <a:spLocks noChangeArrowheads="1"/>
        </xdr:cNvSpPr>
      </xdr:nvSpPr>
      <xdr:spPr bwMode="auto">
        <a:xfrm flipV="1">
          <a:off x="5924550" y="1323972"/>
          <a:ext cx="2219325" cy="800787"/>
        </a:xfrm>
        <a:prstGeom prst="wedgeRoundRectCallout">
          <a:avLst>
            <a:gd name="adj1" fmla="val -87544"/>
            <a:gd name="adj2" fmla="val -110578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>
          <a:spAutoFit/>
        </a:bodyPr>
        <a:lstStyle/>
        <a:p>
          <a:pPr algn="l" rtl="0">
            <a:lnSpc>
              <a:spcPts val="1100"/>
            </a:lnSpc>
            <a:defRPr sz="1000"/>
          </a:pPr>
          <a:r>
            <a:rPr lang="en-US" altLang="ja-JP" sz="1200" b="1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※</a:t>
          </a:r>
          <a:r>
            <a:rPr lang="ja-JP" altLang="en-US" sz="1200" b="1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適格請求書発行事業者登録番号を記載してください。</a:t>
          </a:r>
          <a:endParaRPr lang="en-US" altLang="ja-JP" sz="1200" b="1" i="0" u="none" strike="noStrike" baseline="0">
            <a:solidFill>
              <a:srgbClr val="FF0000"/>
            </a:solidFill>
            <a:latin typeface="ＭＳ ゴシック"/>
            <a:ea typeface="ＭＳ ゴシック"/>
          </a:endParaRPr>
        </a:p>
        <a:p>
          <a:pPr algn="l" rtl="0">
            <a:lnSpc>
              <a:spcPts val="1100"/>
            </a:lnSpc>
            <a:defRPr sz="1000"/>
          </a:pPr>
          <a:r>
            <a:rPr lang="en-US" altLang="ja-JP" sz="1200" b="1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(</a:t>
          </a:r>
          <a:r>
            <a:rPr lang="ja-JP" altLang="en-US" sz="1200" b="1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数字のみの記入で「登録番号Ｔ」は表示されます。</a:t>
          </a:r>
          <a:r>
            <a:rPr lang="en-US" altLang="ja-JP" sz="1200" b="1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)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1200" b="1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 登録事業者でない場合は空白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8"/>
  <sheetViews>
    <sheetView showGridLines="0" tabSelected="1" view="pageBreakPreview" zoomScaleNormal="100" zoomScaleSheetLayoutView="100" workbookViewId="0">
      <selection activeCell="L4" sqref="L4:R4"/>
    </sheetView>
  </sheetViews>
  <sheetFormatPr defaultRowHeight="19.7" customHeight="1"/>
  <cols>
    <col min="1" max="1" width="3.7109375" style="134" customWidth="1"/>
    <col min="2" max="8" width="5.85546875" style="134" customWidth="1"/>
    <col min="9" max="9" width="6.7109375" style="134" customWidth="1"/>
    <col min="10" max="10" width="0.85546875" style="134" customWidth="1"/>
    <col min="11" max="11" width="4.28515625" style="134" customWidth="1"/>
    <col min="12" max="12" width="9.7109375" style="134" customWidth="1"/>
    <col min="13" max="13" width="11.7109375" style="134" customWidth="1"/>
    <col min="14" max="18" width="2" style="134" customWidth="1"/>
    <col min="19" max="19" width="13.140625" style="134" bestFit="1" customWidth="1"/>
    <col min="20" max="20" width="8.7109375" style="134" customWidth="1"/>
    <col min="21" max="21" width="4" style="134" bestFit="1" customWidth="1"/>
    <col min="22" max="28" width="5.85546875" style="134" customWidth="1"/>
    <col min="29" max="29" width="6.7109375" style="134" customWidth="1"/>
    <col min="30" max="30" width="0.85546875" style="134" customWidth="1"/>
    <col min="31" max="31" width="4.28515625" style="134" customWidth="1"/>
    <col min="32" max="32" width="9.7109375" style="134" customWidth="1"/>
    <col min="33" max="33" width="11.7109375" style="134" customWidth="1"/>
    <col min="34" max="38" width="2" style="134" customWidth="1"/>
    <col min="39" max="39" width="2.7109375" style="134" customWidth="1"/>
    <col min="40" max="40" width="9.140625" style="134"/>
    <col min="41" max="41" width="15.42578125" style="134" bestFit="1" customWidth="1"/>
    <col min="42" max="42" width="7" style="134" bestFit="1" customWidth="1"/>
    <col min="43" max="43" width="2.85546875" style="134" bestFit="1" customWidth="1"/>
    <col min="44" max="16384" width="9.140625" style="134"/>
  </cols>
  <sheetData>
    <row r="1" spans="1:48" ht="19.7" customHeight="1" thickTop="1" thickBot="1">
      <c r="A1" s="281" t="s">
        <v>58</v>
      </c>
      <c r="S1" s="135" t="s">
        <v>52</v>
      </c>
      <c r="T1" s="243">
        <v>25</v>
      </c>
      <c r="U1" s="136" t="s">
        <v>17</v>
      </c>
      <c r="W1" s="343" t="s">
        <v>57</v>
      </c>
      <c r="X1" s="343"/>
      <c r="Y1" s="343"/>
      <c r="Z1" s="343"/>
      <c r="AA1" s="343"/>
      <c r="AB1" s="343"/>
      <c r="AC1" s="343"/>
      <c r="AD1" s="343"/>
      <c r="AE1" s="343"/>
      <c r="AF1" s="343"/>
      <c r="AP1" s="346" t="s">
        <v>26</v>
      </c>
      <c r="AQ1" s="346"/>
      <c r="AR1" s="249"/>
      <c r="AS1" s="249"/>
      <c r="AT1" s="249"/>
      <c r="AU1" s="249"/>
      <c r="AV1" s="249"/>
    </row>
    <row r="2" spans="1:48" ht="19.7" customHeight="1" thickTop="1" thickBot="1">
      <c r="B2" s="341" t="s">
        <v>8</v>
      </c>
      <c r="C2" s="341"/>
      <c r="D2" s="341"/>
      <c r="E2" s="341"/>
      <c r="F2" s="341"/>
      <c r="G2" s="341"/>
      <c r="H2" s="341"/>
      <c r="I2" s="341"/>
      <c r="J2" s="341"/>
      <c r="K2" s="341"/>
      <c r="L2" s="341"/>
      <c r="M2" s="341"/>
      <c r="N2" s="341"/>
      <c r="O2" s="341"/>
      <c r="P2" s="341"/>
      <c r="Q2" s="341"/>
      <c r="R2" s="341"/>
      <c r="S2" s="135" t="s">
        <v>32</v>
      </c>
      <c r="T2" s="243">
        <v>10</v>
      </c>
      <c r="U2" s="136" t="s">
        <v>17</v>
      </c>
      <c r="W2" s="343"/>
      <c r="X2" s="343"/>
      <c r="Y2" s="343"/>
      <c r="Z2" s="343"/>
      <c r="AA2" s="343"/>
      <c r="AB2" s="343"/>
      <c r="AC2" s="343"/>
      <c r="AD2" s="343"/>
      <c r="AE2" s="343"/>
      <c r="AF2" s="343"/>
      <c r="AP2" s="137" t="s">
        <v>27</v>
      </c>
      <c r="AQ2" s="137">
        <v>2</v>
      </c>
      <c r="AR2" s="336"/>
      <c r="AS2" s="336"/>
      <c r="AT2" s="336"/>
      <c r="AU2" s="336"/>
      <c r="AV2" s="336"/>
    </row>
    <row r="3" spans="1:48" ht="19.7" customHeight="1" thickTop="1" thickBot="1">
      <c r="T3" s="138" t="s">
        <v>21</v>
      </c>
      <c r="AP3" s="137" t="s">
        <v>28</v>
      </c>
      <c r="AQ3" s="137">
        <v>3</v>
      </c>
      <c r="AR3" s="336"/>
      <c r="AS3" s="336"/>
      <c r="AT3" s="336"/>
      <c r="AU3" s="336"/>
      <c r="AV3" s="336"/>
    </row>
    <row r="4" spans="1:48" ht="19.7" customHeight="1" thickTop="1" thickBot="1">
      <c r="L4" s="340">
        <v>0</v>
      </c>
      <c r="M4" s="340"/>
      <c r="N4" s="340"/>
      <c r="O4" s="340"/>
      <c r="P4" s="340"/>
      <c r="Q4" s="340"/>
      <c r="R4" s="340"/>
      <c r="S4" s="139" t="s">
        <v>31</v>
      </c>
      <c r="T4" s="275" t="s">
        <v>29</v>
      </c>
      <c r="V4" s="250"/>
      <c r="W4" s="250"/>
      <c r="X4" s="250"/>
      <c r="Y4" s="250"/>
      <c r="Z4" s="250"/>
      <c r="AA4" s="250"/>
      <c r="AB4" s="250"/>
      <c r="AC4" s="250"/>
      <c r="AD4" s="250"/>
      <c r="AE4" s="250"/>
      <c r="AF4" s="250"/>
      <c r="AG4" s="250"/>
      <c r="AH4" s="250"/>
      <c r="AI4" s="250"/>
      <c r="AJ4" s="250"/>
      <c r="AK4" s="250"/>
      <c r="AL4" s="250"/>
      <c r="AP4" s="137" t="s">
        <v>29</v>
      </c>
      <c r="AQ4" s="137">
        <v>4</v>
      </c>
      <c r="AR4" s="336"/>
      <c r="AS4" s="336"/>
      <c r="AT4" s="336"/>
      <c r="AU4" s="336"/>
      <c r="AV4" s="336"/>
    </row>
    <row r="5" spans="1:48" ht="19.7" customHeight="1" thickTop="1">
      <c r="B5" s="134" t="s">
        <v>5</v>
      </c>
      <c r="T5" s="138" t="s">
        <v>21</v>
      </c>
      <c r="V5" s="341" t="s">
        <v>22</v>
      </c>
      <c r="W5" s="341"/>
      <c r="X5" s="341"/>
      <c r="Y5" s="341"/>
      <c r="Z5" s="341"/>
      <c r="AA5" s="341"/>
      <c r="AB5" s="341"/>
      <c r="AC5" s="341"/>
      <c r="AD5" s="341"/>
      <c r="AE5" s="341"/>
      <c r="AF5" s="341"/>
      <c r="AG5" s="341"/>
      <c r="AH5" s="341"/>
      <c r="AI5" s="341"/>
      <c r="AJ5" s="341"/>
      <c r="AK5" s="341"/>
      <c r="AL5" s="341"/>
      <c r="AP5" s="137" t="s">
        <v>30</v>
      </c>
      <c r="AQ5" s="137">
        <v>5</v>
      </c>
    </row>
    <row r="6" spans="1:48" ht="19.7" customHeight="1">
      <c r="B6" s="140" t="s">
        <v>50</v>
      </c>
      <c r="T6" s="141">
        <f>VLOOKUP(T4,AP2:AQ5,2,FALSE)</f>
        <v>4</v>
      </c>
      <c r="AG6" s="142"/>
      <c r="AH6" s="142"/>
      <c r="AI6" s="142"/>
      <c r="AJ6" s="142"/>
      <c r="AK6" s="142"/>
      <c r="AL6" s="142"/>
    </row>
    <row r="7" spans="1:48" ht="19.7" customHeight="1">
      <c r="I7" s="345">
        <f>AC11</f>
        <v>6752395</v>
      </c>
      <c r="J7" s="345"/>
      <c r="K7" s="345"/>
      <c r="L7" s="345"/>
      <c r="AF7" s="342">
        <v>0</v>
      </c>
      <c r="AG7" s="342"/>
      <c r="AH7" s="342"/>
      <c r="AI7" s="342"/>
      <c r="AJ7" s="342"/>
      <c r="AK7" s="342"/>
      <c r="AL7" s="342"/>
    </row>
    <row r="8" spans="1:48" ht="19.7" customHeight="1">
      <c r="F8" s="337" t="s">
        <v>20</v>
      </c>
      <c r="G8" s="337"/>
      <c r="H8" s="337"/>
      <c r="I8" s="344">
        <f>AC12</f>
        <v>0</v>
      </c>
      <c r="J8" s="344"/>
      <c r="K8" s="344"/>
      <c r="L8" s="344"/>
      <c r="M8" s="344"/>
      <c r="N8" s="344"/>
      <c r="O8" s="344"/>
      <c r="P8" s="344"/>
      <c r="Q8" s="344"/>
      <c r="R8" s="344"/>
      <c r="S8" s="143"/>
      <c r="T8" s="143"/>
      <c r="V8" s="134" t="s">
        <v>5</v>
      </c>
    </row>
    <row r="9" spans="1:48" ht="19.7" customHeight="1">
      <c r="F9" s="335" t="s">
        <v>19</v>
      </c>
      <c r="G9" s="335"/>
      <c r="H9" s="335"/>
      <c r="I9" s="338">
        <f>AC13</f>
        <v>0</v>
      </c>
      <c r="J9" s="338"/>
      <c r="K9" s="338"/>
      <c r="L9" s="338"/>
      <c r="M9" s="338"/>
      <c r="N9" s="338"/>
      <c r="O9" s="338"/>
      <c r="P9" s="338"/>
      <c r="Q9" s="338"/>
      <c r="R9" s="338"/>
      <c r="S9" s="144"/>
      <c r="T9" s="144"/>
    </row>
    <row r="10" spans="1:48" ht="19.7" customHeight="1">
      <c r="F10" s="335"/>
      <c r="G10" s="335"/>
      <c r="H10" s="335"/>
      <c r="I10" s="339"/>
      <c r="J10" s="339"/>
      <c r="K10" s="339"/>
      <c r="L10" s="339"/>
      <c r="M10" s="339"/>
      <c r="N10" s="339"/>
      <c r="O10" s="339"/>
      <c r="P10" s="339"/>
      <c r="Q10" s="339"/>
      <c r="R10" s="339"/>
      <c r="S10" s="144"/>
      <c r="T10" s="144"/>
      <c r="V10" s="336" t="s">
        <v>25</v>
      </c>
      <c r="W10" s="336"/>
      <c r="X10" s="232"/>
      <c r="Y10" s="233"/>
      <c r="Z10" s="234"/>
      <c r="AA10" s="234"/>
      <c r="AB10" s="234"/>
      <c r="AC10" s="234"/>
      <c r="AD10" s="234"/>
      <c r="AE10" s="234"/>
      <c r="AF10" s="234"/>
      <c r="AG10" s="234"/>
    </row>
    <row r="11" spans="1:48" ht="19.7" customHeight="1">
      <c r="H11" s="146"/>
      <c r="I11" s="421">
        <f>AC15</f>
        <v>0</v>
      </c>
      <c r="J11" s="421"/>
      <c r="K11" s="421"/>
      <c r="L11" s="421"/>
      <c r="M11" s="421"/>
      <c r="N11" s="421"/>
      <c r="O11" s="421"/>
      <c r="P11" s="421"/>
      <c r="Q11" s="421"/>
      <c r="R11" s="421"/>
      <c r="S11" s="144"/>
      <c r="T11" s="144"/>
      <c r="V11" s="249"/>
      <c r="W11" s="249"/>
      <c r="X11" s="266"/>
      <c r="Y11" s="267"/>
      <c r="Z11" s="268"/>
      <c r="AA11" s="268"/>
      <c r="AB11" s="268"/>
      <c r="AC11" s="425">
        <v>6752395</v>
      </c>
      <c r="AD11" s="425"/>
      <c r="AE11" s="425"/>
      <c r="AF11" s="425"/>
      <c r="AG11" s="276"/>
      <c r="AH11" s="220"/>
      <c r="AI11" s="220"/>
      <c r="AJ11" s="220"/>
      <c r="AK11" s="220"/>
      <c r="AL11" s="220"/>
    </row>
    <row r="12" spans="1:48" ht="19.7" customHeight="1">
      <c r="H12" s="146"/>
      <c r="I12" s="347">
        <f>AC16</f>
        <v>0</v>
      </c>
      <c r="J12" s="347"/>
      <c r="K12" s="347"/>
      <c r="L12" s="347"/>
      <c r="M12" s="347"/>
      <c r="N12" s="347"/>
      <c r="O12" s="347"/>
      <c r="P12" s="347"/>
      <c r="Q12" s="347"/>
      <c r="R12" s="347"/>
      <c r="S12" s="147"/>
      <c r="T12" s="147"/>
      <c r="AA12" s="337" t="s">
        <v>15</v>
      </c>
      <c r="AB12" s="337"/>
      <c r="AC12" s="283"/>
      <c r="AD12" s="283"/>
      <c r="AE12" s="283"/>
      <c r="AF12" s="283"/>
      <c r="AG12" s="283"/>
      <c r="AH12" s="283"/>
      <c r="AI12" s="283"/>
      <c r="AJ12" s="283"/>
      <c r="AK12" s="283"/>
      <c r="AL12" s="283"/>
    </row>
    <row r="13" spans="1:48" ht="19.7" customHeight="1">
      <c r="F13" s="335" t="s">
        <v>18</v>
      </c>
      <c r="G13" s="335"/>
      <c r="H13" s="335"/>
      <c r="I13" s="348" t="s">
        <v>55</v>
      </c>
      <c r="J13" s="348"/>
      <c r="K13" s="348"/>
      <c r="L13" s="348"/>
      <c r="M13" s="348"/>
      <c r="N13" s="348"/>
      <c r="O13" s="348"/>
      <c r="P13" s="348"/>
      <c r="Q13" s="348"/>
      <c r="R13" s="348"/>
      <c r="S13" s="148"/>
      <c r="T13" s="148"/>
      <c r="AA13" s="335" t="s">
        <v>16</v>
      </c>
      <c r="AB13" s="335"/>
      <c r="AC13" s="284"/>
      <c r="AD13" s="284"/>
      <c r="AE13" s="284"/>
      <c r="AF13" s="284"/>
      <c r="AG13" s="284"/>
      <c r="AH13" s="284"/>
      <c r="AI13" s="284"/>
      <c r="AJ13" s="284"/>
      <c r="AK13" s="284"/>
      <c r="AL13" s="284"/>
    </row>
    <row r="14" spans="1:48" ht="19.7" customHeight="1">
      <c r="F14" s="335"/>
      <c r="G14" s="335"/>
      <c r="H14" s="335"/>
      <c r="I14" s="348"/>
      <c r="J14" s="348"/>
      <c r="K14" s="348"/>
      <c r="L14" s="348"/>
      <c r="M14" s="348"/>
      <c r="N14" s="348"/>
      <c r="O14" s="348"/>
      <c r="P14" s="348"/>
      <c r="Q14" s="348"/>
      <c r="R14" s="348"/>
      <c r="S14" s="148"/>
      <c r="T14" s="148"/>
      <c r="AA14" s="335"/>
      <c r="AB14" s="335"/>
      <c r="AC14" s="283"/>
      <c r="AD14" s="283"/>
      <c r="AE14" s="283"/>
      <c r="AF14" s="283"/>
      <c r="AG14" s="283"/>
      <c r="AH14" s="283"/>
      <c r="AI14" s="283"/>
      <c r="AJ14" s="283"/>
      <c r="AK14" s="283"/>
      <c r="AL14" s="283"/>
    </row>
    <row r="15" spans="1:48" ht="19.7" customHeight="1">
      <c r="F15" s="335"/>
      <c r="G15" s="335"/>
      <c r="H15" s="335"/>
      <c r="I15" s="348"/>
      <c r="J15" s="348"/>
      <c r="K15" s="348"/>
      <c r="L15" s="348"/>
      <c r="M15" s="348"/>
      <c r="N15" s="348"/>
      <c r="O15" s="348"/>
      <c r="P15" s="348"/>
      <c r="Q15" s="348"/>
      <c r="R15" s="348"/>
      <c r="S15" s="148"/>
      <c r="T15" s="148"/>
      <c r="AC15" s="422"/>
      <c r="AD15" s="422"/>
      <c r="AE15" s="422"/>
      <c r="AF15" s="422"/>
      <c r="AG15" s="422"/>
      <c r="AH15" s="422"/>
      <c r="AI15" s="422"/>
      <c r="AJ15" s="422"/>
      <c r="AK15" s="422"/>
      <c r="AL15" s="422"/>
    </row>
    <row r="16" spans="1:48" ht="19.7" customHeight="1">
      <c r="F16" s="326" t="s">
        <v>46</v>
      </c>
      <c r="G16" s="326"/>
      <c r="H16" s="326"/>
      <c r="I16" s="282" t="s">
        <v>48</v>
      </c>
      <c r="J16" s="282"/>
      <c r="K16" s="282"/>
      <c r="L16" s="282"/>
      <c r="M16" s="282"/>
      <c r="N16" s="282"/>
      <c r="O16" s="282"/>
      <c r="P16" s="282"/>
      <c r="Q16" s="282"/>
      <c r="R16" s="282"/>
      <c r="S16" s="148"/>
      <c r="T16" s="148"/>
      <c r="AC16" s="285"/>
      <c r="AD16" s="285"/>
      <c r="AE16" s="285"/>
      <c r="AF16" s="285"/>
      <c r="AG16" s="285"/>
      <c r="AH16" s="285"/>
      <c r="AI16" s="285"/>
      <c r="AJ16" s="285"/>
      <c r="AK16" s="285"/>
      <c r="AL16" s="285"/>
    </row>
    <row r="17" spans="1:38" ht="19.7" customHeight="1">
      <c r="F17" s="326" t="s">
        <v>47</v>
      </c>
      <c r="G17" s="326"/>
      <c r="H17" s="326"/>
      <c r="I17" s="282" t="s">
        <v>48</v>
      </c>
      <c r="J17" s="282"/>
      <c r="K17" s="282"/>
      <c r="L17" s="282"/>
      <c r="M17" s="282"/>
      <c r="N17" s="282"/>
      <c r="O17" s="282"/>
      <c r="P17" s="282"/>
      <c r="Q17" s="282"/>
      <c r="R17" s="282"/>
      <c r="S17" s="148"/>
      <c r="T17" s="148"/>
      <c r="AD17" s="149"/>
      <c r="AE17" s="149"/>
    </row>
    <row r="18" spans="1:38" ht="19.7" customHeight="1">
      <c r="H18" s="146"/>
      <c r="I18" s="146"/>
      <c r="J18" s="146"/>
      <c r="K18" s="150"/>
      <c r="L18" s="150"/>
      <c r="M18" s="150"/>
      <c r="N18" s="150"/>
      <c r="O18" s="150"/>
      <c r="P18" s="150"/>
      <c r="Q18" s="150"/>
      <c r="R18" s="150"/>
      <c r="S18" s="148"/>
      <c r="T18" s="148"/>
      <c r="V18" s="327" t="s">
        <v>23</v>
      </c>
      <c r="W18" s="327"/>
      <c r="X18" s="151" t="str">
        <f>TEXT(AG44,"\#,000-")&amp;"（消費税及び地方消費税含む。）"</f>
        <v>¥000-（消費税及び地方消費税含む。）</v>
      </c>
      <c r="Y18" s="151"/>
      <c r="Z18" s="151"/>
      <c r="AA18" s="151"/>
      <c r="AB18" s="151"/>
      <c r="AC18" s="151"/>
      <c r="AD18" s="151"/>
      <c r="AE18" s="152"/>
      <c r="AF18" s="145"/>
      <c r="AG18" s="145"/>
      <c r="AH18" s="145"/>
      <c r="AI18" s="145"/>
      <c r="AJ18" s="145"/>
    </row>
    <row r="19" spans="1:38" ht="19.7" customHeight="1">
      <c r="B19" s="153" t="s">
        <v>6</v>
      </c>
      <c r="C19" s="153"/>
      <c r="D19" s="151" t="str">
        <f>+X18</f>
        <v>¥000-（消費税及び地方消費税含む。）</v>
      </c>
      <c r="E19" s="151"/>
      <c r="F19" s="151"/>
      <c r="G19" s="151"/>
      <c r="H19" s="151"/>
      <c r="I19" s="151"/>
      <c r="J19" s="145"/>
      <c r="K19" s="145"/>
      <c r="L19" s="145"/>
      <c r="M19" s="145"/>
    </row>
    <row r="20" spans="1:38" ht="19.7" customHeight="1">
      <c r="B20" s="154" t="s">
        <v>25</v>
      </c>
      <c r="C20" s="154"/>
      <c r="D20" s="155">
        <f>X10</f>
        <v>0</v>
      </c>
      <c r="E20" s="156"/>
      <c r="F20" s="156"/>
      <c r="G20" s="156"/>
      <c r="H20" s="156"/>
      <c r="I20" s="156"/>
      <c r="J20" s="145"/>
      <c r="K20" s="145"/>
      <c r="L20" s="145"/>
      <c r="M20" s="145"/>
      <c r="V20" s="328"/>
      <c r="W20" s="328"/>
      <c r="X20" s="328"/>
      <c r="Y20" s="157"/>
      <c r="Z20" s="157"/>
      <c r="AA20" s="157"/>
      <c r="AB20" s="157"/>
      <c r="AC20" s="157"/>
      <c r="AD20" s="157"/>
      <c r="AE20" s="329" t="s">
        <v>51</v>
      </c>
      <c r="AF20" s="329"/>
      <c r="AG20" s="331"/>
      <c r="AH20" s="331"/>
      <c r="AI20" s="331"/>
      <c r="AJ20" s="331"/>
      <c r="AK20" s="331"/>
      <c r="AL20" s="331"/>
    </row>
    <row r="21" spans="1:38" ht="19.7" customHeight="1">
      <c r="B21" s="158" t="s">
        <v>24</v>
      </c>
      <c r="C21" s="158"/>
      <c r="D21" s="159">
        <f>+X21</f>
        <v>0</v>
      </c>
      <c r="E21" s="160"/>
      <c r="F21" s="160"/>
      <c r="G21" s="160"/>
      <c r="H21" s="160"/>
      <c r="I21" s="160"/>
      <c r="J21" s="161"/>
      <c r="K21" s="162"/>
      <c r="L21" s="163" t="s">
        <v>43</v>
      </c>
      <c r="M21" s="332"/>
      <c r="N21" s="332"/>
      <c r="O21" s="332"/>
      <c r="P21" s="332"/>
      <c r="Q21" s="332"/>
      <c r="R21" s="332"/>
      <c r="V21" s="333" t="s">
        <v>24</v>
      </c>
      <c r="W21" s="333"/>
      <c r="X21" s="221"/>
      <c r="Y21" s="221"/>
      <c r="Z21" s="221"/>
      <c r="AA21" s="221"/>
      <c r="AB21" s="221"/>
      <c r="AC21" s="221"/>
      <c r="AD21" s="146"/>
      <c r="AE21" s="330"/>
      <c r="AF21" s="330"/>
      <c r="AG21" s="334"/>
      <c r="AH21" s="334"/>
      <c r="AI21" s="334"/>
      <c r="AJ21" s="334"/>
      <c r="AK21" s="334"/>
      <c r="AL21" s="334"/>
    </row>
    <row r="22" spans="1:38" ht="19.7" customHeight="1">
      <c r="B22" s="164" t="s">
        <v>9</v>
      </c>
      <c r="V22" s="164" t="s">
        <v>9</v>
      </c>
    </row>
    <row r="23" spans="1:38" ht="19.7" customHeight="1">
      <c r="B23" s="311" t="s">
        <v>33</v>
      </c>
      <c r="C23" s="303"/>
      <c r="D23" s="303"/>
      <c r="E23" s="303"/>
      <c r="F23" s="303"/>
      <c r="G23" s="303"/>
      <c r="H23" s="303"/>
      <c r="I23" s="247" t="s">
        <v>1</v>
      </c>
      <c r="J23" s="312" t="s">
        <v>3</v>
      </c>
      <c r="K23" s="303"/>
      <c r="L23" s="247" t="s">
        <v>0</v>
      </c>
      <c r="M23" s="248" t="s">
        <v>2</v>
      </c>
      <c r="N23" s="302" t="s">
        <v>4</v>
      </c>
      <c r="O23" s="303"/>
      <c r="P23" s="303"/>
      <c r="Q23" s="303"/>
      <c r="R23" s="304"/>
      <c r="S23" s="165"/>
      <c r="T23" s="165"/>
      <c r="V23" s="311" t="s">
        <v>33</v>
      </c>
      <c r="W23" s="303"/>
      <c r="X23" s="303"/>
      <c r="Y23" s="303"/>
      <c r="Z23" s="303"/>
      <c r="AA23" s="303"/>
      <c r="AB23" s="303"/>
      <c r="AC23" s="247" t="s">
        <v>1</v>
      </c>
      <c r="AD23" s="312" t="s">
        <v>3</v>
      </c>
      <c r="AE23" s="303"/>
      <c r="AF23" s="247" t="s">
        <v>0</v>
      </c>
      <c r="AG23" s="248" t="s">
        <v>2</v>
      </c>
      <c r="AH23" s="302" t="s">
        <v>4</v>
      </c>
      <c r="AI23" s="303"/>
      <c r="AJ23" s="303"/>
      <c r="AK23" s="303"/>
      <c r="AL23" s="304"/>
    </row>
    <row r="24" spans="1:38" ht="19.7" customHeight="1">
      <c r="A24" s="134">
        <f>ROW()-19</f>
        <v>5</v>
      </c>
      <c r="B24" s="166" t="str">
        <f t="shared" ref="B24:B41" si="0">IF(V24="","",V24)</f>
        <v/>
      </c>
      <c r="C24" s="167"/>
      <c r="D24" s="168"/>
      <c r="E24" s="168"/>
      <c r="F24" s="168"/>
      <c r="G24" s="168"/>
      <c r="H24" s="169"/>
      <c r="I24" s="170" t="str">
        <f t="shared" ref="I24:L42" si="1">IF(AC24="","",AC24)</f>
        <v/>
      </c>
      <c r="J24" s="324" t="str">
        <f t="shared" si="1"/>
        <v/>
      </c>
      <c r="K24" s="325" t="str">
        <f t="shared" si="1"/>
        <v/>
      </c>
      <c r="L24" s="171" t="str">
        <f>IF(AF24="","",AF24)</f>
        <v/>
      </c>
      <c r="M24" s="171">
        <f t="shared" ref="M24:N42" si="2">IF(AG24="","",AG24)</f>
        <v>0</v>
      </c>
      <c r="N24" s="172" t="str">
        <f>IF(AH24="","",AH24)</f>
        <v/>
      </c>
      <c r="O24" s="173"/>
      <c r="P24" s="173"/>
      <c r="Q24" s="173"/>
      <c r="R24" s="174"/>
      <c r="S24" s="175"/>
      <c r="T24" s="175"/>
      <c r="V24" s="222"/>
      <c r="W24" s="223"/>
      <c r="X24" s="224"/>
      <c r="Y24" s="224"/>
      <c r="Z24" s="224"/>
      <c r="AA24" s="224"/>
      <c r="AB24" s="225"/>
      <c r="AC24" s="226"/>
      <c r="AD24" s="307"/>
      <c r="AE24" s="308"/>
      <c r="AF24" s="227"/>
      <c r="AG24" s="176">
        <f>ROUNDDOWN(AC24*AF24,0)</f>
        <v>0</v>
      </c>
      <c r="AH24" s="290" t="str">
        <f>IF(V24="諸経費","上記合計額の"&amp;TEXT(#REF!,"#,##0")&amp;"%","")</f>
        <v/>
      </c>
      <c r="AI24" s="291"/>
      <c r="AJ24" s="291"/>
      <c r="AK24" s="291"/>
      <c r="AL24" s="292"/>
    </row>
    <row r="25" spans="1:38" ht="19.7" customHeight="1">
      <c r="A25" s="134">
        <f t="shared" ref="A25:A44" si="3">ROW()-19</f>
        <v>6</v>
      </c>
      <c r="B25" s="177" t="str">
        <f t="shared" si="0"/>
        <v/>
      </c>
      <c r="C25" s="178"/>
      <c r="D25" s="179"/>
      <c r="E25" s="179"/>
      <c r="F25" s="179"/>
      <c r="G25" s="179"/>
      <c r="H25" s="180"/>
      <c r="I25" s="170" t="str">
        <f t="shared" si="1"/>
        <v/>
      </c>
      <c r="J25" s="313" t="str">
        <f t="shared" si="1"/>
        <v/>
      </c>
      <c r="K25" s="314" t="str">
        <f t="shared" si="1"/>
        <v/>
      </c>
      <c r="L25" s="171" t="str">
        <f t="shared" si="1"/>
        <v/>
      </c>
      <c r="M25" s="171" t="str">
        <f t="shared" si="2"/>
        <v/>
      </c>
      <c r="N25" s="172" t="str">
        <f t="shared" si="2"/>
        <v/>
      </c>
      <c r="O25" s="181"/>
      <c r="P25" s="181"/>
      <c r="Q25" s="181"/>
      <c r="R25" s="182"/>
      <c r="S25" s="175"/>
      <c r="T25" s="175"/>
      <c r="V25" s="228"/>
      <c r="W25" s="229"/>
      <c r="X25" s="230"/>
      <c r="Y25" s="230"/>
      <c r="Z25" s="230"/>
      <c r="AA25" s="230"/>
      <c r="AB25" s="231"/>
      <c r="AC25" s="226"/>
      <c r="AD25" s="300"/>
      <c r="AE25" s="301"/>
      <c r="AF25" s="227"/>
      <c r="AG25" s="183" t="str">
        <f>IF(V25="諸経費",ROUNDDOWN(SUM(AG24)*T$1/100,-3),IF(AC25="","",ROUNDDOWN(AC25*AF25,0)))</f>
        <v/>
      </c>
      <c r="AH25" s="290" t="str">
        <f t="shared" ref="AH25:AH29" si="4">IF(V25="諸経費","上記合計額の"&amp;TEXT(T$1,"#,##0")&amp;"%","")</f>
        <v/>
      </c>
      <c r="AI25" s="291"/>
      <c r="AJ25" s="291"/>
      <c r="AK25" s="291"/>
      <c r="AL25" s="292"/>
    </row>
    <row r="26" spans="1:38" ht="19.7" customHeight="1">
      <c r="A26" s="134">
        <f t="shared" si="3"/>
        <v>7</v>
      </c>
      <c r="B26" s="177" t="str">
        <f t="shared" si="0"/>
        <v/>
      </c>
      <c r="C26" s="178"/>
      <c r="D26" s="179"/>
      <c r="E26" s="179"/>
      <c r="F26" s="179"/>
      <c r="G26" s="179"/>
      <c r="H26" s="180"/>
      <c r="I26" s="170" t="str">
        <f t="shared" si="1"/>
        <v/>
      </c>
      <c r="J26" s="313" t="str">
        <f t="shared" si="1"/>
        <v/>
      </c>
      <c r="K26" s="314" t="str">
        <f t="shared" si="1"/>
        <v/>
      </c>
      <c r="L26" s="171" t="str">
        <f t="shared" si="1"/>
        <v/>
      </c>
      <c r="M26" s="171" t="str">
        <f t="shared" si="2"/>
        <v/>
      </c>
      <c r="N26" s="172" t="str">
        <f t="shared" si="2"/>
        <v/>
      </c>
      <c r="O26" s="181"/>
      <c r="P26" s="181"/>
      <c r="Q26" s="181"/>
      <c r="R26" s="182"/>
      <c r="S26" s="175"/>
      <c r="T26" s="175"/>
      <c r="V26" s="228"/>
      <c r="W26" s="229"/>
      <c r="X26" s="230"/>
      <c r="Y26" s="230"/>
      <c r="Z26" s="230"/>
      <c r="AA26" s="230"/>
      <c r="AB26" s="231"/>
      <c r="AC26" s="226"/>
      <c r="AD26" s="300"/>
      <c r="AE26" s="301"/>
      <c r="AF26" s="227"/>
      <c r="AG26" s="183" t="str">
        <f>IF(V26="諸経費",ROUNDDOWN(SUM(AG$24:AG25)*T$1/100,-3),IF(AC26="","",ROUNDDOWN(AC26*AF26,0)))</f>
        <v/>
      </c>
      <c r="AH26" s="290" t="str">
        <f t="shared" si="4"/>
        <v/>
      </c>
      <c r="AI26" s="291"/>
      <c r="AJ26" s="291"/>
      <c r="AK26" s="291"/>
      <c r="AL26" s="292"/>
    </row>
    <row r="27" spans="1:38" ht="19.7" customHeight="1">
      <c r="A27" s="134">
        <f t="shared" si="3"/>
        <v>8</v>
      </c>
      <c r="B27" s="177" t="str">
        <f t="shared" si="0"/>
        <v/>
      </c>
      <c r="C27" s="178"/>
      <c r="D27" s="179"/>
      <c r="E27" s="179"/>
      <c r="F27" s="179"/>
      <c r="G27" s="179"/>
      <c r="H27" s="180"/>
      <c r="I27" s="170" t="str">
        <f t="shared" si="1"/>
        <v/>
      </c>
      <c r="J27" s="313" t="str">
        <f t="shared" si="1"/>
        <v/>
      </c>
      <c r="K27" s="314" t="str">
        <f t="shared" si="1"/>
        <v/>
      </c>
      <c r="L27" s="171" t="str">
        <f t="shared" si="1"/>
        <v/>
      </c>
      <c r="M27" s="171" t="str">
        <f t="shared" si="2"/>
        <v/>
      </c>
      <c r="N27" s="172" t="str">
        <f t="shared" si="2"/>
        <v/>
      </c>
      <c r="O27" s="181"/>
      <c r="P27" s="181"/>
      <c r="Q27" s="181"/>
      <c r="R27" s="182"/>
      <c r="S27" s="175"/>
      <c r="T27" s="175"/>
      <c r="V27" s="228"/>
      <c r="W27" s="229"/>
      <c r="X27" s="230"/>
      <c r="Y27" s="230"/>
      <c r="Z27" s="230"/>
      <c r="AA27" s="230"/>
      <c r="AB27" s="231"/>
      <c r="AC27" s="226"/>
      <c r="AD27" s="300"/>
      <c r="AE27" s="301"/>
      <c r="AF27" s="227"/>
      <c r="AG27" s="183" t="str">
        <f>IF(V27="諸経費",ROUNDDOWN(SUM(AG$24:AG26)*T$1/100,-3),IF(AC27="","",ROUNDDOWN(AC27*AF27,0)))</f>
        <v/>
      </c>
      <c r="AH27" s="290" t="str">
        <f t="shared" si="4"/>
        <v/>
      </c>
      <c r="AI27" s="291"/>
      <c r="AJ27" s="291"/>
      <c r="AK27" s="291"/>
      <c r="AL27" s="292"/>
    </row>
    <row r="28" spans="1:38" ht="19.7" customHeight="1">
      <c r="A28" s="134">
        <f t="shared" si="3"/>
        <v>9</v>
      </c>
      <c r="B28" s="177" t="str">
        <f t="shared" si="0"/>
        <v/>
      </c>
      <c r="C28" s="178"/>
      <c r="D28" s="179"/>
      <c r="E28" s="179"/>
      <c r="F28" s="179"/>
      <c r="G28" s="179"/>
      <c r="H28" s="180"/>
      <c r="I28" s="170" t="str">
        <f t="shared" si="1"/>
        <v/>
      </c>
      <c r="J28" s="313" t="str">
        <f t="shared" si="1"/>
        <v/>
      </c>
      <c r="K28" s="314" t="str">
        <f t="shared" si="1"/>
        <v/>
      </c>
      <c r="L28" s="171" t="str">
        <f t="shared" si="1"/>
        <v/>
      </c>
      <c r="M28" s="171" t="str">
        <f t="shared" si="2"/>
        <v/>
      </c>
      <c r="N28" s="172" t="str">
        <f t="shared" si="2"/>
        <v/>
      </c>
      <c r="O28" s="181"/>
      <c r="P28" s="181"/>
      <c r="Q28" s="181"/>
      <c r="R28" s="182"/>
      <c r="S28" s="175"/>
      <c r="T28" s="175"/>
      <c r="V28" s="228"/>
      <c r="W28" s="229"/>
      <c r="X28" s="230"/>
      <c r="Y28" s="230"/>
      <c r="Z28" s="230"/>
      <c r="AA28" s="230"/>
      <c r="AB28" s="231"/>
      <c r="AC28" s="226"/>
      <c r="AD28" s="300"/>
      <c r="AE28" s="301"/>
      <c r="AF28" s="227"/>
      <c r="AG28" s="183" t="str">
        <f>IF(V28="諸経費",ROUNDDOWN(SUM(AG$24:AG27)*T$1/100,-3),IF(AC28="","",ROUNDDOWN(AC28*AF28,0)))</f>
        <v/>
      </c>
      <c r="AH28" s="290" t="str">
        <f t="shared" si="4"/>
        <v/>
      </c>
      <c r="AI28" s="291"/>
      <c r="AJ28" s="291"/>
      <c r="AK28" s="291"/>
      <c r="AL28" s="292"/>
    </row>
    <row r="29" spans="1:38" ht="19.7" customHeight="1">
      <c r="A29" s="134">
        <f t="shared" si="3"/>
        <v>10</v>
      </c>
      <c r="B29" s="177" t="str">
        <f t="shared" si="0"/>
        <v/>
      </c>
      <c r="C29" s="178"/>
      <c r="D29" s="179"/>
      <c r="E29" s="179"/>
      <c r="F29" s="179"/>
      <c r="G29" s="179"/>
      <c r="H29" s="180"/>
      <c r="I29" s="170" t="str">
        <f t="shared" si="1"/>
        <v/>
      </c>
      <c r="J29" s="313" t="str">
        <f t="shared" si="1"/>
        <v/>
      </c>
      <c r="K29" s="314" t="str">
        <f t="shared" si="1"/>
        <v/>
      </c>
      <c r="L29" s="171" t="str">
        <f t="shared" si="1"/>
        <v/>
      </c>
      <c r="M29" s="171" t="str">
        <f t="shared" si="2"/>
        <v/>
      </c>
      <c r="N29" s="172" t="str">
        <f t="shared" si="2"/>
        <v/>
      </c>
      <c r="O29" s="181"/>
      <c r="P29" s="181"/>
      <c r="Q29" s="181"/>
      <c r="R29" s="182"/>
      <c r="S29" s="175"/>
      <c r="T29" s="175"/>
      <c r="V29" s="228"/>
      <c r="W29" s="229"/>
      <c r="X29" s="230"/>
      <c r="Y29" s="230"/>
      <c r="Z29" s="230"/>
      <c r="AA29" s="230"/>
      <c r="AB29" s="231"/>
      <c r="AC29" s="226"/>
      <c r="AD29" s="300"/>
      <c r="AE29" s="301"/>
      <c r="AF29" s="227"/>
      <c r="AG29" s="183" t="str">
        <f>IF(V29="諸経費",ROUNDDOWN(SUM(AG$24:AG28)*T$1/100,-3),IF(AC29="","",ROUNDDOWN(AC29*AF29,0)))</f>
        <v/>
      </c>
      <c r="AH29" s="290" t="str">
        <f t="shared" si="4"/>
        <v/>
      </c>
      <c r="AI29" s="291"/>
      <c r="AJ29" s="291"/>
      <c r="AK29" s="291"/>
      <c r="AL29" s="292"/>
    </row>
    <row r="30" spans="1:38" ht="19.7" customHeight="1">
      <c r="A30" s="134">
        <f t="shared" si="3"/>
        <v>11</v>
      </c>
      <c r="B30" s="177" t="str">
        <f t="shared" si="0"/>
        <v/>
      </c>
      <c r="C30" s="178"/>
      <c r="D30" s="179"/>
      <c r="E30" s="179"/>
      <c r="F30" s="179"/>
      <c r="G30" s="179"/>
      <c r="H30" s="180"/>
      <c r="I30" s="170" t="str">
        <f t="shared" si="1"/>
        <v/>
      </c>
      <c r="J30" s="313" t="str">
        <f t="shared" si="1"/>
        <v/>
      </c>
      <c r="K30" s="314" t="str">
        <f t="shared" si="1"/>
        <v/>
      </c>
      <c r="L30" s="171" t="str">
        <f t="shared" si="1"/>
        <v/>
      </c>
      <c r="M30" s="171" t="str">
        <f t="shared" si="2"/>
        <v/>
      </c>
      <c r="N30" s="172" t="str">
        <f t="shared" si="2"/>
        <v/>
      </c>
      <c r="O30" s="181"/>
      <c r="P30" s="181"/>
      <c r="Q30" s="181"/>
      <c r="R30" s="182"/>
      <c r="S30" s="175"/>
      <c r="T30" s="175"/>
      <c r="V30" s="228"/>
      <c r="W30" s="229"/>
      <c r="X30" s="230"/>
      <c r="Y30" s="230"/>
      <c r="Z30" s="230"/>
      <c r="AA30" s="230"/>
      <c r="AB30" s="231"/>
      <c r="AC30" s="226"/>
      <c r="AD30" s="300"/>
      <c r="AE30" s="301"/>
      <c r="AF30" s="227"/>
      <c r="AG30" s="183" t="str">
        <f>IF(V30="諸経費",ROUNDDOWN(SUM(AG$24:AG29)*T$1/100,-3),IF(AC30="","",ROUNDDOWN(AC30*AF30,0)))</f>
        <v/>
      </c>
      <c r="AH30" s="290" t="str">
        <f>IF(V30="諸経費","上記合計額の"&amp;TEXT(T$1,"#,##0")&amp;"%","")</f>
        <v/>
      </c>
      <c r="AI30" s="291"/>
      <c r="AJ30" s="291"/>
      <c r="AK30" s="291"/>
      <c r="AL30" s="292"/>
    </row>
    <row r="31" spans="1:38" ht="19.7" customHeight="1">
      <c r="A31" s="134">
        <f t="shared" si="3"/>
        <v>12</v>
      </c>
      <c r="B31" s="177" t="str">
        <f t="shared" si="0"/>
        <v/>
      </c>
      <c r="C31" s="178"/>
      <c r="D31" s="179"/>
      <c r="E31" s="179"/>
      <c r="F31" s="179"/>
      <c r="G31" s="179"/>
      <c r="H31" s="180"/>
      <c r="I31" s="170" t="str">
        <f t="shared" si="1"/>
        <v/>
      </c>
      <c r="J31" s="313" t="str">
        <f t="shared" si="1"/>
        <v/>
      </c>
      <c r="K31" s="314" t="str">
        <f t="shared" si="1"/>
        <v/>
      </c>
      <c r="L31" s="171" t="str">
        <f t="shared" si="1"/>
        <v/>
      </c>
      <c r="M31" s="171" t="str">
        <f t="shared" si="2"/>
        <v/>
      </c>
      <c r="N31" s="172" t="str">
        <f t="shared" si="2"/>
        <v/>
      </c>
      <c r="O31" s="181"/>
      <c r="P31" s="181"/>
      <c r="Q31" s="181"/>
      <c r="R31" s="182"/>
      <c r="S31" s="175"/>
      <c r="T31" s="175"/>
      <c r="V31" s="228"/>
      <c r="W31" s="229"/>
      <c r="X31" s="230"/>
      <c r="Y31" s="230"/>
      <c r="Z31" s="230"/>
      <c r="AA31" s="230"/>
      <c r="AB31" s="231"/>
      <c r="AC31" s="226"/>
      <c r="AD31" s="300"/>
      <c r="AE31" s="301"/>
      <c r="AF31" s="227"/>
      <c r="AG31" s="183" t="str">
        <f>IF(V31="諸経費",ROUNDDOWN(SUM(AG$24:AG30)*T$1/100,-3),IF(AC31="","",ROUNDDOWN(AC31*AF31,0)))</f>
        <v/>
      </c>
      <c r="AH31" s="290" t="str">
        <f t="shared" ref="AH31:AH41" si="5">IF(V31="諸経費","上記合計額の"&amp;TEXT(T$1,"#,##0")&amp;"%","")</f>
        <v/>
      </c>
      <c r="AI31" s="291"/>
      <c r="AJ31" s="291"/>
      <c r="AK31" s="291"/>
      <c r="AL31" s="292"/>
    </row>
    <row r="32" spans="1:38" ht="19.7" customHeight="1">
      <c r="A32" s="134">
        <f t="shared" si="3"/>
        <v>13</v>
      </c>
      <c r="B32" s="177" t="str">
        <f t="shared" si="0"/>
        <v/>
      </c>
      <c r="C32" s="178"/>
      <c r="D32" s="179"/>
      <c r="E32" s="179"/>
      <c r="F32" s="179"/>
      <c r="G32" s="179"/>
      <c r="H32" s="180"/>
      <c r="I32" s="170" t="str">
        <f t="shared" si="1"/>
        <v/>
      </c>
      <c r="J32" s="313" t="str">
        <f t="shared" si="1"/>
        <v/>
      </c>
      <c r="K32" s="314" t="str">
        <f t="shared" si="1"/>
        <v/>
      </c>
      <c r="L32" s="171" t="str">
        <f t="shared" si="1"/>
        <v/>
      </c>
      <c r="M32" s="171" t="str">
        <f t="shared" si="2"/>
        <v/>
      </c>
      <c r="N32" s="172" t="str">
        <f t="shared" si="2"/>
        <v/>
      </c>
      <c r="O32" s="181"/>
      <c r="P32" s="181"/>
      <c r="Q32" s="181"/>
      <c r="R32" s="182"/>
      <c r="S32" s="175"/>
      <c r="T32" s="175"/>
      <c r="V32" s="228"/>
      <c r="W32" s="229"/>
      <c r="X32" s="230"/>
      <c r="Y32" s="230"/>
      <c r="Z32" s="230"/>
      <c r="AA32" s="230"/>
      <c r="AB32" s="231"/>
      <c r="AC32" s="226"/>
      <c r="AD32" s="300"/>
      <c r="AE32" s="301"/>
      <c r="AF32" s="227"/>
      <c r="AG32" s="183" t="str">
        <f>IF(V32="諸経費",ROUNDDOWN(SUM(AG$24:AG31)*T$1/100,-3),IF(AC32="","",ROUNDDOWN(AC32*AF32,0)))</f>
        <v/>
      </c>
      <c r="AH32" s="290" t="str">
        <f t="shared" si="5"/>
        <v/>
      </c>
      <c r="AI32" s="291"/>
      <c r="AJ32" s="291"/>
      <c r="AK32" s="291"/>
      <c r="AL32" s="292"/>
    </row>
    <row r="33" spans="1:41" ht="19.7" customHeight="1">
      <c r="A33" s="134">
        <f t="shared" si="3"/>
        <v>14</v>
      </c>
      <c r="B33" s="177" t="str">
        <f t="shared" si="0"/>
        <v/>
      </c>
      <c r="C33" s="178"/>
      <c r="D33" s="179"/>
      <c r="E33" s="179"/>
      <c r="F33" s="179"/>
      <c r="G33" s="179"/>
      <c r="H33" s="180"/>
      <c r="I33" s="170" t="str">
        <f t="shared" si="1"/>
        <v/>
      </c>
      <c r="J33" s="313" t="str">
        <f t="shared" si="1"/>
        <v/>
      </c>
      <c r="K33" s="314" t="str">
        <f t="shared" si="1"/>
        <v/>
      </c>
      <c r="L33" s="171" t="str">
        <f t="shared" si="1"/>
        <v/>
      </c>
      <c r="M33" s="171" t="str">
        <f t="shared" si="2"/>
        <v/>
      </c>
      <c r="N33" s="172" t="str">
        <f t="shared" si="2"/>
        <v/>
      </c>
      <c r="O33" s="181"/>
      <c r="P33" s="181"/>
      <c r="Q33" s="181"/>
      <c r="R33" s="182"/>
      <c r="S33" s="175"/>
      <c r="T33" s="175"/>
      <c r="V33" s="228"/>
      <c r="W33" s="229"/>
      <c r="X33" s="230"/>
      <c r="Y33" s="230"/>
      <c r="Z33" s="230"/>
      <c r="AA33" s="230"/>
      <c r="AB33" s="231"/>
      <c r="AC33" s="226"/>
      <c r="AD33" s="300"/>
      <c r="AE33" s="301"/>
      <c r="AF33" s="227"/>
      <c r="AG33" s="183" t="str">
        <f>IF(V33="諸経費",ROUNDDOWN(SUM(AG$24:AG32)*T$1/100,-3),IF(AC33="","",ROUNDDOWN(AC33*AF33,0)))</f>
        <v/>
      </c>
      <c r="AH33" s="290" t="str">
        <f t="shared" si="5"/>
        <v/>
      </c>
      <c r="AI33" s="291"/>
      <c r="AJ33" s="291"/>
      <c r="AK33" s="291"/>
      <c r="AL33" s="292"/>
    </row>
    <row r="34" spans="1:41" ht="19.7" customHeight="1">
      <c r="A34" s="134">
        <f t="shared" si="3"/>
        <v>15</v>
      </c>
      <c r="B34" s="177" t="str">
        <f t="shared" si="0"/>
        <v/>
      </c>
      <c r="C34" s="178"/>
      <c r="D34" s="179"/>
      <c r="E34" s="179"/>
      <c r="F34" s="179"/>
      <c r="G34" s="179"/>
      <c r="H34" s="180"/>
      <c r="I34" s="170" t="str">
        <f t="shared" si="1"/>
        <v/>
      </c>
      <c r="J34" s="313" t="str">
        <f t="shared" si="1"/>
        <v/>
      </c>
      <c r="K34" s="314" t="str">
        <f t="shared" si="1"/>
        <v/>
      </c>
      <c r="L34" s="171" t="str">
        <f t="shared" si="1"/>
        <v/>
      </c>
      <c r="M34" s="171" t="str">
        <f t="shared" si="2"/>
        <v/>
      </c>
      <c r="N34" s="172" t="str">
        <f t="shared" si="2"/>
        <v/>
      </c>
      <c r="O34" s="181"/>
      <c r="P34" s="181"/>
      <c r="Q34" s="181"/>
      <c r="R34" s="182"/>
      <c r="S34" s="175"/>
      <c r="T34" s="175"/>
      <c r="V34" s="228"/>
      <c r="W34" s="229"/>
      <c r="X34" s="230"/>
      <c r="Y34" s="230"/>
      <c r="Z34" s="230"/>
      <c r="AA34" s="230"/>
      <c r="AB34" s="231"/>
      <c r="AC34" s="226"/>
      <c r="AD34" s="300"/>
      <c r="AE34" s="301"/>
      <c r="AF34" s="227"/>
      <c r="AG34" s="183" t="str">
        <f>IF(V34="諸経費",ROUNDDOWN(SUM(AG$24:AG33)*T$1/100,-3),IF(AC34="","",ROUNDDOWN(AC34*AF34,0)))</f>
        <v/>
      </c>
      <c r="AH34" s="290" t="str">
        <f t="shared" si="5"/>
        <v/>
      </c>
      <c r="AI34" s="291"/>
      <c r="AJ34" s="291"/>
      <c r="AK34" s="291"/>
      <c r="AL34" s="292"/>
    </row>
    <row r="35" spans="1:41" ht="19.7" customHeight="1">
      <c r="A35" s="134">
        <f t="shared" si="3"/>
        <v>16</v>
      </c>
      <c r="B35" s="177" t="str">
        <f t="shared" si="0"/>
        <v/>
      </c>
      <c r="C35" s="178"/>
      <c r="D35" s="179"/>
      <c r="E35" s="179"/>
      <c r="F35" s="179"/>
      <c r="G35" s="179"/>
      <c r="H35" s="180"/>
      <c r="I35" s="170" t="str">
        <f t="shared" si="1"/>
        <v/>
      </c>
      <c r="J35" s="313" t="str">
        <f t="shared" si="1"/>
        <v/>
      </c>
      <c r="K35" s="314" t="str">
        <f t="shared" si="1"/>
        <v/>
      </c>
      <c r="L35" s="171" t="str">
        <f t="shared" si="1"/>
        <v/>
      </c>
      <c r="M35" s="171" t="str">
        <f t="shared" si="2"/>
        <v/>
      </c>
      <c r="N35" s="172" t="str">
        <f t="shared" si="2"/>
        <v/>
      </c>
      <c r="O35" s="181"/>
      <c r="P35" s="181"/>
      <c r="Q35" s="181"/>
      <c r="R35" s="182"/>
      <c r="S35" s="175"/>
      <c r="T35" s="175"/>
      <c r="V35" s="228"/>
      <c r="W35" s="229"/>
      <c r="X35" s="230"/>
      <c r="Y35" s="230"/>
      <c r="Z35" s="230"/>
      <c r="AA35" s="230"/>
      <c r="AB35" s="231"/>
      <c r="AC35" s="226"/>
      <c r="AD35" s="300"/>
      <c r="AE35" s="301"/>
      <c r="AF35" s="227"/>
      <c r="AG35" s="183" t="str">
        <f>IF(V35="諸経費",ROUNDDOWN(SUM(AG$24:AG34)*T$1/100,-3),IF(AC35="","",ROUNDDOWN(AC35*AF35,0)))</f>
        <v/>
      </c>
      <c r="AH35" s="290" t="str">
        <f t="shared" si="5"/>
        <v/>
      </c>
      <c r="AI35" s="291"/>
      <c r="AJ35" s="291"/>
      <c r="AK35" s="291"/>
      <c r="AL35" s="292"/>
    </row>
    <row r="36" spans="1:41" ht="19.7" customHeight="1">
      <c r="A36" s="134">
        <f t="shared" si="3"/>
        <v>17</v>
      </c>
      <c r="B36" s="177" t="str">
        <f t="shared" si="0"/>
        <v/>
      </c>
      <c r="C36" s="178"/>
      <c r="D36" s="179"/>
      <c r="E36" s="179"/>
      <c r="F36" s="179"/>
      <c r="G36" s="179"/>
      <c r="H36" s="180"/>
      <c r="I36" s="170" t="str">
        <f t="shared" si="1"/>
        <v/>
      </c>
      <c r="J36" s="313" t="str">
        <f t="shared" si="1"/>
        <v/>
      </c>
      <c r="K36" s="314" t="str">
        <f t="shared" si="1"/>
        <v/>
      </c>
      <c r="L36" s="171" t="str">
        <f t="shared" si="1"/>
        <v/>
      </c>
      <c r="M36" s="171" t="str">
        <f t="shared" si="2"/>
        <v/>
      </c>
      <c r="N36" s="172" t="str">
        <f t="shared" si="2"/>
        <v/>
      </c>
      <c r="O36" s="181"/>
      <c r="P36" s="181"/>
      <c r="Q36" s="181"/>
      <c r="R36" s="182"/>
      <c r="S36" s="175"/>
      <c r="T36" s="175"/>
      <c r="V36" s="228"/>
      <c r="W36" s="229"/>
      <c r="X36" s="230"/>
      <c r="Y36" s="230"/>
      <c r="Z36" s="230"/>
      <c r="AA36" s="230"/>
      <c r="AB36" s="231"/>
      <c r="AC36" s="226"/>
      <c r="AD36" s="300"/>
      <c r="AE36" s="301"/>
      <c r="AF36" s="227"/>
      <c r="AG36" s="183" t="str">
        <f>IF(V36="諸経費",ROUNDDOWN(SUM(AG$24:AG35)*T$1/100,-3),IF(AC36="","",ROUNDDOWN(AC36*AF36,0)))</f>
        <v/>
      </c>
      <c r="AH36" s="290" t="str">
        <f t="shared" si="5"/>
        <v/>
      </c>
      <c r="AI36" s="291"/>
      <c r="AJ36" s="291"/>
      <c r="AK36" s="291"/>
      <c r="AL36" s="292"/>
    </row>
    <row r="37" spans="1:41" ht="19.7" customHeight="1">
      <c r="A37" s="134">
        <f t="shared" si="3"/>
        <v>18</v>
      </c>
      <c r="B37" s="177" t="str">
        <f t="shared" si="0"/>
        <v/>
      </c>
      <c r="C37" s="178"/>
      <c r="D37" s="179"/>
      <c r="E37" s="179"/>
      <c r="F37" s="179"/>
      <c r="G37" s="179"/>
      <c r="H37" s="180"/>
      <c r="I37" s="170" t="str">
        <f t="shared" si="1"/>
        <v/>
      </c>
      <c r="J37" s="313" t="str">
        <f t="shared" si="1"/>
        <v/>
      </c>
      <c r="K37" s="314" t="str">
        <f t="shared" si="1"/>
        <v/>
      </c>
      <c r="L37" s="171" t="str">
        <f t="shared" si="1"/>
        <v/>
      </c>
      <c r="M37" s="171" t="str">
        <f t="shared" si="2"/>
        <v/>
      </c>
      <c r="N37" s="172" t="str">
        <f t="shared" si="2"/>
        <v/>
      </c>
      <c r="O37" s="181"/>
      <c r="P37" s="181"/>
      <c r="Q37" s="181"/>
      <c r="R37" s="182"/>
      <c r="S37" s="175"/>
      <c r="T37" s="175"/>
      <c r="V37" s="228"/>
      <c r="W37" s="229"/>
      <c r="X37" s="230"/>
      <c r="Y37" s="230"/>
      <c r="Z37" s="230"/>
      <c r="AA37" s="230"/>
      <c r="AB37" s="231"/>
      <c r="AC37" s="226"/>
      <c r="AD37" s="300"/>
      <c r="AE37" s="301"/>
      <c r="AF37" s="227"/>
      <c r="AG37" s="183" t="str">
        <f>IF(V37="諸経費",ROUNDDOWN(SUM(AG$24:AG36)*T$1/100,-3),IF(AC37="","",ROUNDDOWN(AC37*AF37,0)))</f>
        <v/>
      </c>
      <c r="AH37" s="290" t="str">
        <f t="shared" si="5"/>
        <v/>
      </c>
      <c r="AI37" s="291"/>
      <c r="AJ37" s="291"/>
      <c r="AK37" s="291"/>
      <c r="AL37" s="292"/>
    </row>
    <row r="38" spans="1:41" ht="19.7" customHeight="1">
      <c r="A38" s="134">
        <f t="shared" si="3"/>
        <v>19</v>
      </c>
      <c r="B38" s="177" t="str">
        <f t="shared" si="0"/>
        <v/>
      </c>
      <c r="C38" s="178"/>
      <c r="D38" s="179"/>
      <c r="E38" s="179"/>
      <c r="F38" s="179"/>
      <c r="G38" s="179"/>
      <c r="H38" s="180"/>
      <c r="I38" s="170" t="str">
        <f t="shared" si="1"/>
        <v/>
      </c>
      <c r="J38" s="313" t="str">
        <f t="shared" si="1"/>
        <v/>
      </c>
      <c r="K38" s="314" t="str">
        <f t="shared" si="1"/>
        <v/>
      </c>
      <c r="L38" s="171" t="str">
        <f t="shared" si="1"/>
        <v/>
      </c>
      <c r="M38" s="171" t="str">
        <f t="shared" si="2"/>
        <v/>
      </c>
      <c r="N38" s="172"/>
      <c r="O38" s="181"/>
      <c r="P38" s="181"/>
      <c r="Q38" s="181"/>
      <c r="R38" s="182"/>
      <c r="S38" s="175"/>
      <c r="T38" s="175"/>
      <c r="V38" s="228"/>
      <c r="W38" s="229"/>
      <c r="X38" s="230"/>
      <c r="Y38" s="230"/>
      <c r="Z38" s="230"/>
      <c r="AA38" s="230"/>
      <c r="AB38" s="231"/>
      <c r="AC38" s="226"/>
      <c r="AD38" s="300"/>
      <c r="AE38" s="301"/>
      <c r="AF38" s="227"/>
      <c r="AG38" s="183" t="str">
        <f>IF(V38="諸経費",ROUNDDOWN(SUM(AG$24:AG37)*T$1/100,-3),IF(AC38="","",ROUNDDOWN(AC38*AF38,0)))</f>
        <v/>
      </c>
      <c r="AH38" s="290" t="str">
        <f t="shared" si="5"/>
        <v/>
      </c>
      <c r="AI38" s="291"/>
      <c r="AJ38" s="291"/>
      <c r="AK38" s="291"/>
      <c r="AL38" s="292"/>
    </row>
    <row r="39" spans="1:41" ht="19.7" customHeight="1">
      <c r="A39" s="134">
        <f t="shared" si="3"/>
        <v>20</v>
      </c>
      <c r="B39" s="177" t="str">
        <f t="shared" si="0"/>
        <v/>
      </c>
      <c r="C39" s="178"/>
      <c r="D39" s="179"/>
      <c r="E39" s="179"/>
      <c r="F39" s="179"/>
      <c r="G39" s="179"/>
      <c r="H39" s="180"/>
      <c r="I39" s="170" t="str">
        <f t="shared" si="1"/>
        <v/>
      </c>
      <c r="J39" s="313" t="str">
        <f t="shared" si="1"/>
        <v/>
      </c>
      <c r="K39" s="314" t="str">
        <f t="shared" si="1"/>
        <v/>
      </c>
      <c r="L39" s="171" t="str">
        <f t="shared" si="1"/>
        <v/>
      </c>
      <c r="M39" s="171" t="str">
        <f t="shared" si="2"/>
        <v/>
      </c>
      <c r="N39" s="172"/>
      <c r="O39" s="181"/>
      <c r="P39" s="181"/>
      <c r="Q39" s="181"/>
      <c r="R39" s="182"/>
      <c r="S39" s="175"/>
      <c r="T39" s="175"/>
      <c r="V39" s="228"/>
      <c r="W39" s="229"/>
      <c r="X39" s="230"/>
      <c r="Y39" s="230"/>
      <c r="Z39" s="230"/>
      <c r="AA39" s="230"/>
      <c r="AB39" s="231"/>
      <c r="AC39" s="226"/>
      <c r="AD39" s="300"/>
      <c r="AE39" s="301"/>
      <c r="AF39" s="227"/>
      <c r="AG39" s="183" t="str">
        <f>IF(V39="諸経費",ROUNDDOWN(SUM(AG$24:AG38)*T$1/100,-3),IF(AC39="","",ROUNDDOWN(AC39*AF39,0)))</f>
        <v/>
      </c>
      <c r="AH39" s="290" t="str">
        <f t="shared" si="5"/>
        <v/>
      </c>
      <c r="AI39" s="291"/>
      <c r="AJ39" s="291"/>
      <c r="AK39" s="291"/>
      <c r="AL39" s="292"/>
      <c r="AN39" s="184"/>
    </row>
    <row r="40" spans="1:41" ht="19.7" customHeight="1">
      <c r="A40" s="134">
        <f t="shared" si="3"/>
        <v>21</v>
      </c>
      <c r="B40" s="177" t="str">
        <f t="shared" si="0"/>
        <v/>
      </c>
      <c r="C40" s="178"/>
      <c r="D40" s="179"/>
      <c r="E40" s="179"/>
      <c r="F40" s="179"/>
      <c r="G40" s="179"/>
      <c r="H40" s="180"/>
      <c r="I40" s="170" t="str">
        <f t="shared" si="1"/>
        <v/>
      </c>
      <c r="J40" s="313" t="str">
        <f t="shared" si="1"/>
        <v/>
      </c>
      <c r="K40" s="314" t="str">
        <f t="shared" si="1"/>
        <v/>
      </c>
      <c r="L40" s="171" t="str">
        <f t="shared" si="1"/>
        <v/>
      </c>
      <c r="M40" s="171" t="str">
        <f t="shared" si="2"/>
        <v/>
      </c>
      <c r="N40" s="172"/>
      <c r="O40" s="181"/>
      <c r="P40" s="181"/>
      <c r="Q40" s="181"/>
      <c r="R40" s="182"/>
      <c r="S40" s="175"/>
      <c r="T40" s="175"/>
      <c r="V40" s="228"/>
      <c r="W40" s="229"/>
      <c r="X40" s="230"/>
      <c r="Y40" s="230"/>
      <c r="Z40" s="230"/>
      <c r="AA40" s="230"/>
      <c r="AB40" s="231"/>
      <c r="AC40" s="226"/>
      <c r="AD40" s="300"/>
      <c r="AE40" s="301"/>
      <c r="AF40" s="227"/>
      <c r="AG40" s="183" t="str">
        <f>IF(V40="諸経費",ROUNDDOWN(SUM(AG$24:AG39)*T$1/100,-3),IF(AC40="","",ROUNDDOWN(AC40*AF40,0)))</f>
        <v/>
      </c>
      <c r="AH40" s="290" t="str">
        <f t="shared" si="5"/>
        <v/>
      </c>
      <c r="AI40" s="291"/>
      <c r="AJ40" s="291"/>
      <c r="AK40" s="291"/>
      <c r="AL40" s="292"/>
    </row>
    <row r="41" spans="1:41" ht="19.7" customHeight="1">
      <c r="A41" s="134">
        <f t="shared" si="3"/>
        <v>22</v>
      </c>
      <c r="B41" s="177" t="str">
        <f t="shared" si="0"/>
        <v/>
      </c>
      <c r="C41" s="178"/>
      <c r="D41" s="179"/>
      <c r="E41" s="179"/>
      <c r="F41" s="179"/>
      <c r="G41" s="179"/>
      <c r="H41" s="180"/>
      <c r="I41" s="170" t="str">
        <f t="shared" si="1"/>
        <v/>
      </c>
      <c r="J41" s="313" t="str">
        <f t="shared" si="1"/>
        <v/>
      </c>
      <c r="K41" s="314" t="str">
        <f t="shared" si="1"/>
        <v/>
      </c>
      <c r="L41" s="171" t="str">
        <f t="shared" si="1"/>
        <v/>
      </c>
      <c r="M41" s="185" t="str">
        <f t="shared" si="2"/>
        <v/>
      </c>
      <c r="N41" s="172" t="str">
        <f t="shared" si="2"/>
        <v/>
      </c>
      <c r="O41" s="181"/>
      <c r="P41" s="181"/>
      <c r="Q41" s="181"/>
      <c r="R41" s="182"/>
      <c r="S41" s="175"/>
      <c r="T41" s="175"/>
      <c r="V41" s="228"/>
      <c r="W41" s="229"/>
      <c r="X41" s="230"/>
      <c r="Y41" s="230"/>
      <c r="Z41" s="230"/>
      <c r="AA41" s="230"/>
      <c r="AB41" s="231"/>
      <c r="AC41" s="226"/>
      <c r="AD41" s="300"/>
      <c r="AE41" s="301"/>
      <c r="AF41" s="227"/>
      <c r="AG41" s="183" t="str">
        <f>IF(V41="諸経費",ROUNDDOWN(SUM(AG$24:AG40)*T$1/100,-3),IF(AC41="","",ROUNDDOWN(AC41*AF41,0)))</f>
        <v/>
      </c>
      <c r="AH41" s="290" t="str">
        <f t="shared" si="5"/>
        <v/>
      </c>
      <c r="AI41" s="291"/>
      <c r="AJ41" s="291"/>
      <c r="AK41" s="291"/>
      <c r="AL41" s="292"/>
    </row>
    <row r="42" spans="1:41" ht="19.7" customHeight="1">
      <c r="A42" s="134">
        <f t="shared" si="3"/>
        <v>23</v>
      </c>
      <c r="B42" s="186" t="s">
        <v>10</v>
      </c>
      <c r="C42" s="187"/>
      <c r="D42" s="187"/>
      <c r="E42" s="187"/>
      <c r="F42" s="187"/>
      <c r="G42" s="187"/>
      <c r="H42" s="188"/>
      <c r="I42" s="189" t="str">
        <f t="shared" si="1"/>
        <v/>
      </c>
      <c r="J42" s="313" t="str">
        <f t="shared" si="1"/>
        <v/>
      </c>
      <c r="K42" s="314" t="str">
        <f t="shared" si="1"/>
        <v/>
      </c>
      <c r="L42" s="190" t="str">
        <f t="shared" si="1"/>
        <v/>
      </c>
      <c r="M42" s="191">
        <f t="shared" si="2"/>
        <v>0</v>
      </c>
      <c r="N42" s="315">
        <f t="shared" si="2"/>
        <v>0</v>
      </c>
      <c r="O42" s="316"/>
      <c r="P42" s="316"/>
      <c r="Q42" s="316"/>
      <c r="R42" s="317"/>
      <c r="S42" s="175"/>
      <c r="T42" s="175"/>
      <c r="V42" s="186" t="s">
        <v>10</v>
      </c>
      <c r="W42" s="187"/>
      <c r="X42" s="187"/>
      <c r="Y42" s="187"/>
      <c r="Z42" s="187"/>
      <c r="AA42" s="187"/>
      <c r="AB42" s="188"/>
      <c r="AC42" s="189"/>
      <c r="AD42" s="313"/>
      <c r="AE42" s="314"/>
      <c r="AF42" s="190"/>
      <c r="AG42" s="191">
        <f>IF(AG24=0,SUM(AG48:AG88)+AH42,SUM(AG24:AG41)+AH42)</f>
        <v>0</v>
      </c>
      <c r="AH42" s="318">
        <f>IF(AG24=0,ROUNDDOWN(SUM(AG48:AG88),-T6)-(SUM(AG48:AG88)),(ROUNDDOWN(SUM(AG24:AG41),-T6)-SUM(AG24:AG41)))</f>
        <v>0</v>
      </c>
      <c r="AI42" s="319"/>
      <c r="AJ42" s="319"/>
      <c r="AK42" s="319"/>
      <c r="AL42" s="320"/>
      <c r="AN42" s="192"/>
      <c r="AO42" s="193"/>
    </row>
    <row r="43" spans="1:41" ht="19.7" customHeight="1">
      <c r="A43" s="134">
        <f t="shared" si="3"/>
        <v>24</v>
      </c>
      <c r="B43" s="186" t="s">
        <v>7</v>
      </c>
      <c r="C43" s="187"/>
      <c r="D43" s="187"/>
      <c r="E43" s="187"/>
      <c r="F43" s="187"/>
      <c r="G43" s="187"/>
      <c r="H43" s="188"/>
      <c r="I43" s="194">
        <f t="shared" ref="I43:N44" si="6">IF(AC43="","",AC43)</f>
        <v>0.1</v>
      </c>
      <c r="J43" s="313" t="str">
        <f t="shared" si="6"/>
        <v/>
      </c>
      <c r="K43" s="314" t="str">
        <f t="shared" si="6"/>
        <v/>
      </c>
      <c r="L43" s="195" t="str">
        <f t="shared" si="6"/>
        <v/>
      </c>
      <c r="M43" s="191">
        <f t="shared" si="6"/>
        <v>0</v>
      </c>
      <c r="N43" s="321">
        <f t="shared" si="6"/>
        <v>0.1</v>
      </c>
      <c r="O43" s="322"/>
      <c r="P43" s="322" t="str">
        <f t="shared" ref="P43:R44" si="7">IF(AJ43="","",AJ43)</f>
        <v/>
      </c>
      <c r="Q43" s="322" t="str">
        <f t="shared" si="7"/>
        <v/>
      </c>
      <c r="R43" s="323" t="str">
        <f t="shared" si="7"/>
        <v/>
      </c>
      <c r="S43" s="175"/>
      <c r="T43" s="175"/>
      <c r="V43" s="186" t="s">
        <v>7</v>
      </c>
      <c r="W43" s="187"/>
      <c r="X43" s="187"/>
      <c r="Y43" s="187"/>
      <c r="Z43" s="187"/>
      <c r="AA43" s="187"/>
      <c r="AB43" s="188"/>
      <c r="AC43" s="194">
        <f>T2/100</f>
        <v>0.1</v>
      </c>
      <c r="AD43" s="313"/>
      <c r="AE43" s="314"/>
      <c r="AF43" s="195"/>
      <c r="AG43" s="191">
        <f>ROUNDDOWN(AG42*AC43,0)</f>
        <v>0</v>
      </c>
      <c r="AH43" s="321">
        <f>+AC43</f>
        <v>0.1</v>
      </c>
      <c r="AI43" s="322"/>
      <c r="AJ43" s="322"/>
      <c r="AK43" s="322"/>
      <c r="AL43" s="323"/>
      <c r="AO43" s="192"/>
    </row>
    <row r="44" spans="1:41" ht="19.7" customHeight="1">
      <c r="A44" s="134">
        <f t="shared" si="3"/>
        <v>25</v>
      </c>
      <c r="B44" s="196" t="s">
        <v>11</v>
      </c>
      <c r="C44" s="197"/>
      <c r="D44" s="197"/>
      <c r="E44" s="197"/>
      <c r="F44" s="197"/>
      <c r="G44" s="197"/>
      <c r="H44" s="198"/>
      <c r="I44" s="199" t="str">
        <f t="shared" si="6"/>
        <v/>
      </c>
      <c r="J44" s="309" t="str">
        <f t="shared" si="6"/>
        <v/>
      </c>
      <c r="K44" s="310" t="str">
        <f t="shared" si="6"/>
        <v/>
      </c>
      <c r="L44" s="200" t="str">
        <f t="shared" si="6"/>
        <v/>
      </c>
      <c r="M44" s="200">
        <f t="shared" si="6"/>
        <v>0</v>
      </c>
      <c r="N44" s="201" t="str">
        <f t="shared" si="6"/>
        <v/>
      </c>
      <c r="O44" s="202" t="str">
        <f>IF(AI44="","",AI44)</f>
        <v/>
      </c>
      <c r="P44" s="202" t="str">
        <f t="shared" si="7"/>
        <v/>
      </c>
      <c r="Q44" s="202" t="str">
        <f t="shared" si="7"/>
        <v/>
      </c>
      <c r="R44" s="203" t="str">
        <f t="shared" si="7"/>
        <v/>
      </c>
      <c r="S44" s="175"/>
      <c r="T44" s="175"/>
      <c r="V44" s="196" t="s">
        <v>11</v>
      </c>
      <c r="W44" s="197"/>
      <c r="X44" s="197"/>
      <c r="Y44" s="197"/>
      <c r="Z44" s="197"/>
      <c r="AA44" s="197"/>
      <c r="AB44" s="198"/>
      <c r="AC44" s="199"/>
      <c r="AD44" s="309"/>
      <c r="AE44" s="310"/>
      <c r="AF44" s="200"/>
      <c r="AG44" s="200">
        <f>+AG42+AG43</f>
        <v>0</v>
      </c>
      <c r="AH44" s="201"/>
      <c r="AI44" s="202"/>
      <c r="AJ44" s="202"/>
      <c r="AK44" s="202"/>
      <c r="AL44" s="203"/>
    </row>
    <row r="45" spans="1:41" ht="19.7" customHeight="1">
      <c r="B45" s="204" t="s">
        <v>45</v>
      </c>
    </row>
    <row r="46" spans="1:41" ht="19.7" customHeight="1">
      <c r="B46" s="164" t="s">
        <v>14</v>
      </c>
      <c r="V46" s="164" t="s">
        <v>14</v>
      </c>
    </row>
    <row r="47" spans="1:41" ht="19.7" customHeight="1">
      <c r="B47" s="311" t="s">
        <v>33</v>
      </c>
      <c r="C47" s="303"/>
      <c r="D47" s="303"/>
      <c r="E47" s="303"/>
      <c r="F47" s="303"/>
      <c r="G47" s="303"/>
      <c r="H47" s="303"/>
      <c r="I47" s="247" t="s">
        <v>1</v>
      </c>
      <c r="J47" s="312" t="s">
        <v>3</v>
      </c>
      <c r="K47" s="303"/>
      <c r="L47" s="247" t="s">
        <v>0</v>
      </c>
      <c r="M47" s="248" t="s">
        <v>2</v>
      </c>
      <c r="N47" s="302" t="s">
        <v>4</v>
      </c>
      <c r="O47" s="303"/>
      <c r="P47" s="303"/>
      <c r="Q47" s="303"/>
      <c r="R47" s="304"/>
      <c r="S47" s="165"/>
      <c r="T47" s="165"/>
      <c r="V47" s="311" t="s">
        <v>33</v>
      </c>
      <c r="W47" s="303"/>
      <c r="X47" s="303"/>
      <c r="Y47" s="303"/>
      <c r="Z47" s="303"/>
      <c r="AA47" s="303"/>
      <c r="AB47" s="303"/>
      <c r="AC47" s="247" t="s">
        <v>1</v>
      </c>
      <c r="AD47" s="312" t="s">
        <v>3</v>
      </c>
      <c r="AE47" s="303"/>
      <c r="AF47" s="247" t="s">
        <v>0</v>
      </c>
      <c r="AG47" s="248" t="s">
        <v>2</v>
      </c>
      <c r="AH47" s="302" t="s">
        <v>4</v>
      </c>
      <c r="AI47" s="303"/>
      <c r="AJ47" s="303"/>
      <c r="AK47" s="303"/>
      <c r="AL47" s="304"/>
    </row>
    <row r="48" spans="1:41" ht="19.7" customHeight="1">
      <c r="A48" s="134">
        <f>ROW()-43</f>
        <v>5</v>
      </c>
      <c r="B48" s="205" t="str">
        <f t="shared" ref="B48:H88" si="8">IF(V48="","",V48)</f>
        <v/>
      </c>
      <c r="C48" s="168"/>
      <c r="D48" s="168"/>
      <c r="E48" s="168"/>
      <c r="F48" s="168"/>
      <c r="G48" s="168"/>
      <c r="H48" s="169"/>
      <c r="I48" s="170" t="str">
        <f t="shared" ref="I48:J63" si="9">IF(AC48="","",AC48)</f>
        <v/>
      </c>
      <c r="J48" s="305" t="str">
        <f t="shared" si="9"/>
        <v/>
      </c>
      <c r="K48" s="306"/>
      <c r="L48" s="171" t="str">
        <f>IF(AF48="","",AF48)</f>
        <v/>
      </c>
      <c r="M48" s="171">
        <f t="shared" ref="M48:N63" si="10">IF(AG48="","",AG48)</f>
        <v>0</v>
      </c>
      <c r="N48" s="206" t="str">
        <f t="shared" si="10"/>
        <v/>
      </c>
      <c r="O48" s="168"/>
      <c r="P48" s="168"/>
      <c r="Q48" s="168"/>
      <c r="R48" s="207"/>
      <c r="S48" s="175"/>
      <c r="T48" s="175"/>
      <c r="V48" s="222"/>
      <c r="W48" s="223"/>
      <c r="X48" s="224"/>
      <c r="Y48" s="224"/>
      <c r="Z48" s="224"/>
      <c r="AA48" s="224"/>
      <c r="AB48" s="225"/>
      <c r="AC48" s="272"/>
      <c r="AD48" s="307"/>
      <c r="AE48" s="308"/>
      <c r="AF48" s="273"/>
      <c r="AG48" s="269">
        <f>ROUNDDOWN(AC48*AF48,0)</f>
        <v>0</v>
      </c>
      <c r="AH48" s="206"/>
      <c r="AI48" s="168"/>
      <c r="AJ48" s="168"/>
      <c r="AK48" s="168"/>
      <c r="AL48" s="207"/>
    </row>
    <row r="49" spans="1:38" ht="19.7" customHeight="1">
      <c r="A49" s="134">
        <f t="shared" ref="A49:A88" si="11">ROW()-43</f>
        <v>6</v>
      </c>
      <c r="B49" s="208" t="str">
        <f t="shared" si="8"/>
        <v/>
      </c>
      <c r="C49" s="209"/>
      <c r="D49" s="209"/>
      <c r="E49" s="209"/>
      <c r="F49" s="209"/>
      <c r="G49" s="209"/>
      <c r="H49" s="210"/>
      <c r="I49" s="170" t="str">
        <f t="shared" si="9"/>
        <v/>
      </c>
      <c r="J49" s="286" t="str">
        <f t="shared" si="9"/>
        <v/>
      </c>
      <c r="K49" s="287"/>
      <c r="L49" s="171" t="str">
        <f t="shared" ref="L49:N88" si="12">IF(AF49="","",AF49)</f>
        <v/>
      </c>
      <c r="M49" s="171" t="str">
        <f t="shared" si="10"/>
        <v/>
      </c>
      <c r="N49" s="211" t="str">
        <f t="shared" si="10"/>
        <v/>
      </c>
      <c r="O49" s="209"/>
      <c r="P49" s="209"/>
      <c r="Q49" s="209"/>
      <c r="R49" s="212"/>
      <c r="S49" s="175"/>
      <c r="T49" s="175"/>
      <c r="V49" s="228"/>
      <c r="W49" s="229"/>
      <c r="X49" s="230"/>
      <c r="Y49" s="230"/>
      <c r="Z49" s="230"/>
      <c r="AA49" s="230"/>
      <c r="AB49" s="231"/>
      <c r="AC49" s="237"/>
      <c r="AD49" s="300"/>
      <c r="AE49" s="301"/>
      <c r="AF49" s="274"/>
      <c r="AG49" s="270" t="str">
        <f>IF(V49="諸経費",ROUNDDOWN(SUM(AG48)*T$1/100,-3),IF(AC49="","",ROUNDDOWN(AC49*AF49,0)))</f>
        <v/>
      </c>
      <c r="AH49" s="290" t="str">
        <f>IF(V49="諸経費","上記合計額の"&amp;TEXT(T$1,"#,##0")&amp;"%","")</f>
        <v/>
      </c>
      <c r="AI49" s="291"/>
      <c r="AJ49" s="291"/>
      <c r="AK49" s="291"/>
      <c r="AL49" s="292"/>
    </row>
    <row r="50" spans="1:38" ht="19.7" customHeight="1">
      <c r="A50" s="134">
        <f t="shared" si="11"/>
        <v>7</v>
      </c>
      <c r="B50" s="208" t="str">
        <f t="shared" si="8"/>
        <v/>
      </c>
      <c r="C50" s="209"/>
      <c r="D50" s="209"/>
      <c r="E50" s="209"/>
      <c r="F50" s="209"/>
      <c r="G50" s="209"/>
      <c r="H50" s="210"/>
      <c r="I50" s="170" t="str">
        <f t="shared" si="9"/>
        <v/>
      </c>
      <c r="J50" s="286" t="str">
        <f t="shared" si="9"/>
        <v/>
      </c>
      <c r="K50" s="287"/>
      <c r="L50" s="171" t="str">
        <f t="shared" si="12"/>
        <v/>
      </c>
      <c r="M50" s="171" t="str">
        <f t="shared" si="10"/>
        <v/>
      </c>
      <c r="N50" s="211" t="str">
        <f t="shared" si="10"/>
        <v/>
      </c>
      <c r="O50" s="209"/>
      <c r="P50" s="209"/>
      <c r="Q50" s="209"/>
      <c r="R50" s="212"/>
      <c r="S50" s="175"/>
      <c r="T50" s="175"/>
      <c r="V50" s="228"/>
      <c r="W50" s="229"/>
      <c r="X50" s="230"/>
      <c r="Y50" s="230"/>
      <c r="Z50" s="230"/>
      <c r="AA50" s="230"/>
      <c r="AB50" s="231"/>
      <c r="AC50" s="237"/>
      <c r="AD50" s="300"/>
      <c r="AE50" s="301"/>
      <c r="AF50" s="274"/>
      <c r="AG50" s="270" t="str">
        <f>IF(V50="諸経費",ROUNDDOWN(SUM(AG$48:AG49)*T$1/100,-3),IF(AC50="","",ROUNDDOWN(AC50*AF50,0)))</f>
        <v/>
      </c>
      <c r="AH50" s="290" t="str">
        <f t="shared" ref="AH50:AH88" si="13">IF(V50="諸経費","上記合計額の"&amp;TEXT(T$1,"#,##0")&amp;"%","")</f>
        <v/>
      </c>
      <c r="AI50" s="291"/>
      <c r="AJ50" s="291"/>
      <c r="AK50" s="291"/>
      <c r="AL50" s="292"/>
    </row>
    <row r="51" spans="1:38" ht="19.7" customHeight="1">
      <c r="A51" s="134">
        <f t="shared" si="11"/>
        <v>8</v>
      </c>
      <c r="B51" s="208" t="str">
        <f t="shared" si="8"/>
        <v/>
      </c>
      <c r="C51" s="209"/>
      <c r="D51" s="209"/>
      <c r="E51" s="209"/>
      <c r="F51" s="209"/>
      <c r="G51" s="209"/>
      <c r="H51" s="210"/>
      <c r="I51" s="170" t="str">
        <f t="shared" si="9"/>
        <v/>
      </c>
      <c r="J51" s="286" t="str">
        <f t="shared" si="9"/>
        <v/>
      </c>
      <c r="K51" s="287"/>
      <c r="L51" s="171" t="str">
        <f t="shared" si="12"/>
        <v/>
      </c>
      <c r="M51" s="171" t="str">
        <f t="shared" si="10"/>
        <v/>
      </c>
      <c r="N51" s="211" t="str">
        <f t="shared" si="10"/>
        <v/>
      </c>
      <c r="O51" s="209"/>
      <c r="P51" s="209"/>
      <c r="Q51" s="209"/>
      <c r="R51" s="212"/>
      <c r="S51" s="175"/>
      <c r="T51" s="175"/>
      <c r="V51" s="228"/>
      <c r="W51" s="229"/>
      <c r="X51" s="230"/>
      <c r="Y51" s="230"/>
      <c r="Z51" s="230"/>
      <c r="AA51" s="230"/>
      <c r="AB51" s="231"/>
      <c r="AC51" s="237"/>
      <c r="AD51" s="300"/>
      <c r="AE51" s="301"/>
      <c r="AF51" s="274"/>
      <c r="AG51" s="270" t="str">
        <f>IF(V51="諸経費",ROUNDDOWN(SUM(AG$48:AG50)*T$1/100,-3),IF(AC51="","",ROUNDDOWN(AC51*AF51,0)))</f>
        <v/>
      </c>
      <c r="AH51" s="290" t="str">
        <f t="shared" si="13"/>
        <v/>
      </c>
      <c r="AI51" s="291"/>
      <c r="AJ51" s="291"/>
      <c r="AK51" s="291"/>
      <c r="AL51" s="292"/>
    </row>
    <row r="52" spans="1:38" ht="19.7" customHeight="1">
      <c r="A52" s="134">
        <f t="shared" si="11"/>
        <v>9</v>
      </c>
      <c r="B52" s="208" t="str">
        <f t="shared" si="8"/>
        <v/>
      </c>
      <c r="C52" s="209"/>
      <c r="D52" s="209"/>
      <c r="E52" s="209"/>
      <c r="F52" s="209"/>
      <c r="G52" s="209"/>
      <c r="H52" s="210"/>
      <c r="I52" s="170" t="str">
        <f t="shared" si="9"/>
        <v/>
      </c>
      <c r="J52" s="286" t="str">
        <f t="shared" si="9"/>
        <v/>
      </c>
      <c r="K52" s="287"/>
      <c r="L52" s="171" t="str">
        <f t="shared" si="12"/>
        <v/>
      </c>
      <c r="M52" s="171" t="str">
        <f t="shared" si="10"/>
        <v/>
      </c>
      <c r="N52" s="211" t="str">
        <f t="shared" si="10"/>
        <v/>
      </c>
      <c r="O52" s="209"/>
      <c r="P52" s="209"/>
      <c r="Q52" s="209"/>
      <c r="R52" s="212"/>
      <c r="S52" s="175"/>
      <c r="T52" s="175"/>
      <c r="V52" s="228"/>
      <c r="W52" s="229"/>
      <c r="X52" s="230"/>
      <c r="Y52" s="230"/>
      <c r="Z52" s="230"/>
      <c r="AA52" s="230"/>
      <c r="AB52" s="231"/>
      <c r="AC52" s="237"/>
      <c r="AD52" s="300"/>
      <c r="AE52" s="301"/>
      <c r="AF52" s="274"/>
      <c r="AG52" s="270" t="str">
        <f>IF(V52="諸経費",ROUNDDOWN(SUM(AG$48:AG51)*T$1/100,-3),IF(AC52="","",ROUNDDOWN(AC52*AF52,0)))</f>
        <v/>
      </c>
      <c r="AH52" s="290" t="str">
        <f t="shared" si="13"/>
        <v/>
      </c>
      <c r="AI52" s="291"/>
      <c r="AJ52" s="291"/>
      <c r="AK52" s="291"/>
      <c r="AL52" s="292"/>
    </row>
    <row r="53" spans="1:38" ht="19.7" customHeight="1">
      <c r="A53" s="134">
        <f t="shared" si="11"/>
        <v>10</v>
      </c>
      <c r="B53" s="208" t="str">
        <f t="shared" si="8"/>
        <v/>
      </c>
      <c r="C53" s="209"/>
      <c r="D53" s="209"/>
      <c r="E53" s="209"/>
      <c r="F53" s="209"/>
      <c r="G53" s="209"/>
      <c r="H53" s="210"/>
      <c r="I53" s="170" t="str">
        <f t="shared" si="9"/>
        <v/>
      </c>
      <c r="J53" s="286" t="str">
        <f t="shared" si="9"/>
        <v/>
      </c>
      <c r="K53" s="287"/>
      <c r="L53" s="171" t="str">
        <f t="shared" si="12"/>
        <v/>
      </c>
      <c r="M53" s="171" t="str">
        <f t="shared" si="10"/>
        <v/>
      </c>
      <c r="N53" s="211" t="str">
        <f t="shared" si="10"/>
        <v/>
      </c>
      <c r="O53" s="209"/>
      <c r="P53" s="209"/>
      <c r="Q53" s="209"/>
      <c r="R53" s="212"/>
      <c r="S53" s="175"/>
      <c r="T53" s="175"/>
      <c r="V53" s="235"/>
      <c r="W53" s="230"/>
      <c r="X53" s="230"/>
      <c r="Y53" s="230"/>
      <c r="Z53" s="230"/>
      <c r="AA53" s="230"/>
      <c r="AB53" s="231"/>
      <c r="AC53" s="236"/>
      <c r="AD53" s="300"/>
      <c r="AE53" s="301"/>
      <c r="AF53" s="274"/>
      <c r="AG53" s="270" t="str">
        <f>IF(V53="諸経費",ROUNDDOWN(SUM(AG$48:AG52)*T$1/100,-3),IF(AC53="","",ROUNDDOWN(AC53*AF53,0)))</f>
        <v/>
      </c>
      <c r="AH53" s="290" t="str">
        <f t="shared" si="13"/>
        <v/>
      </c>
      <c r="AI53" s="291"/>
      <c r="AJ53" s="291"/>
      <c r="AK53" s="291"/>
      <c r="AL53" s="292"/>
    </row>
    <row r="54" spans="1:38" ht="19.7" customHeight="1">
      <c r="A54" s="134">
        <f t="shared" si="11"/>
        <v>11</v>
      </c>
      <c r="B54" s="208" t="str">
        <f t="shared" si="8"/>
        <v/>
      </c>
      <c r="C54" s="209"/>
      <c r="D54" s="209"/>
      <c r="E54" s="209"/>
      <c r="F54" s="209"/>
      <c r="G54" s="209"/>
      <c r="H54" s="210"/>
      <c r="I54" s="170" t="str">
        <f t="shared" si="9"/>
        <v/>
      </c>
      <c r="J54" s="286" t="str">
        <f t="shared" si="9"/>
        <v/>
      </c>
      <c r="K54" s="287"/>
      <c r="L54" s="171" t="str">
        <f t="shared" si="12"/>
        <v/>
      </c>
      <c r="M54" s="171" t="str">
        <f t="shared" si="10"/>
        <v/>
      </c>
      <c r="N54" s="211" t="str">
        <f t="shared" si="10"/>
        <v/>
      </c>
      <c r="O54" s="209"/>
      <c r="P54" s="209"/>
      <c r="Q54" s="209"/>
      <c r="R54" s="212"/>
      <c r="S54" s="175"/>
      <c r="T54" s="175"/>
      <c r="V54" s="228"/>
      <c r="W54" s="229"/>
      <c r="X54" s="230"/>
      <c r="Y54" s="230"/>
      <c r="Z54" s="230"/>
      <c r="AA54" s="230"/>
      <c r="AB54" s="231"/>
      <c r="AC54" s="237"/>
      <c r="AD54" s="300"/>
      <c r="AE54" s="301"/>
      <c r="AF54" s="274"/>
      <c r="AG54" s="270" t="str">
        <f>IF(V54="諸経費",ROUNDDOWN(SUM(AG$48:AG53)*T$1/100,-3),IF(AC54="","",ROUNDDOWN(AC54*AF54,0)))</f>
        <v/>
      </c>
      <c r="AH54" s="290" t="str">
        <f t="shared" si="13"/>
        <v/>
      </c>
      <c r="AI54" s="291"/>
      <c r="AJ54" s="291"/>
      <c r="AK54" s="291"/>
      <c r="AL54" s="292"/>
    </row>
    <row r="55" spans="1:38" ht="19.7" customHeight="1">
      <c r="A55" s="134">
        <f t="shared" si="11"/>
        <v>12</v>
      </c>
      <c r="B55" s="208" t="str">
        <f t="shared" si="8"/>
        <v/>
      </c>
      <c r="C55" s="209"/>
      <c r="D55" s="209"/>
      <c r="E55" s="209"/>
      <c r="F55" s="209"/>
      <c r="G55" s="209"/>
      <c r="H55" s="210"/>
      <c r="I55" s="170" t="str">
        <f t="shared" si="9"/>
        <v/>
      </c>
      <c r="J55" s="286" t="str">
        <f t="shared" si="9"/>
        <v/>
      </c>
      <c r="K55" s="287"/>
      <c r="L55" s="171" t="str">
        <f t="shared" si="12"/>
        <v/>
      </c>
      <c r="M55" s="171" t="str">
        <f t="shared" si="10"/>
        <v/>
      </c>
      <c r="N55" s="211" t="str">
        <f t="shared" si="10"/>
        <v/>
      </c>
      <c r="O55" s="209"/>
      <c r="P55" s="209"/>
      <c r="Q55" s="209"/>
      <c r="R55" s="212"/>
      <c r="S55" s="175"/>
      <c r="T55" s="175"/>
      <c r="V55" s="235"/>
      <c r="W55" s="230"/>
      <c r="X55" s="230"/>
      <c r="Y55" s="230"/>
      <c r="Z55" s="230"/>
      <c r="AA55" s="230"/>
      <c r="AB55" s="231"/>
      <c r="AC55" s="236"/>
      <c r="AD55" s="288"/>
      <c r="AE55" s="289"/>
      <c r="AF55" s="274"/>
      <c r="AG55" s="270" t="str">
        <f>IF(V55="諸経費",ROUNDDOWN(SUM(AG$48:AG54)*T$1/100,-3),IF(AC55="","",ROUNDDOWN(AC55*AF55,0)))</f>
        <v/>
      </c>
      <c r="AH55" s="290" t="str">
        <f t="shared" si="13"/>
        <v/>
      </c>
      <c r="AI55" s="291"/>
      <c r="AJ55" s="291"/>
      <c r="AK55" s="291"/>
      <c r="AL55" s="292"/>
    </row>
    <row r="56" spans="1:38" ht="19.7" customHeight="1">
      <c r="A56" s="134">
        <f t="shared" si="11"/>
        <v>13</v>
      </c>
      <c r="B56" s="208" t="str">
        <f t="shared" si="8"/>
        <v/>
      </c>
      <c r="C56" s="209"/>
      <c r="D56" s="209"/>
      <c r="E56" s="209"/>
      <c r="F56" s="209"/>
      <c r="G56" s="209"/>
      <c r="H56" s="210"/>
      <c r="I56" s="170" t="str">
        <f t="shared" si="9"/>
        <v/>
      </c>
      <c r="J56" s="286" t="str">
        <f t="shared" si="9"/>
        <v/>
      </c>
      <c r="K56" s="287"/>
      <c r="L56" s="171" t="str">
        <f t="shared" si="12"/>
        <v/>
      </c>
      <c r="M56" s="171" t="str">
        <f t="shared" si="10"/>
        <v/>
      </c>
      <c r="N56" s="211" t="str">
        <f t="shared" si="10"/>
        <v/>
      </c>
      <c r="O56" s="209"/>
      <c r="P56" s="209"/>
      <c r="Q56" s="209"/>
      <c r="R56" s="212"/>
      <c r="S56" s="175"/>
      <c r="T56" s="175"/>
      <c r="V56" s="235"/>
      <c r="W56" s="230"/>
      <c r="X56" s="230"/>
      <c r="Y56" s="230"/>
      <c r="Z56" s="230"/>
      <c r="AA56" s="230"/>
      <c r="AB56" s="231"/>
      <c r="AC56" s="236"/>
      <c r="AD56" s="288"/>
      <c r="AE56" s="289"/>
      <c r="AF56" s="274"/>
      <c r="AG56" s="270" t="str">
        <f>IF(V56="諸経費",ROUNDDOWN(SUM(AG$48:AG55)*T$1/100,-3),IF(AC56="","",ROUNDDOWN(AC56*AF56,0)))</f>
        <v/>
      </c>
      <c r="AH56" s="290" t="str">
        <f t="shared" si="13"/>
        <v/>
      </c>
      <c r="AI56" s="291"/>
      <c r="AJ56" s="291"/>
      <c r="AK56" s="291"/>
      <c r="AL56" s="292"/>
    </row>
    <row r="57" spans="1:38" ht="19.7" customHeight="1">
      <c r="A57" s="134">
        <f t="shared" si="11"/>
        <v>14</v>
      </c>
      <c r="B57" s="208" t="str">
        <f t="shared" si="8"/>
        <v/>
      </c>
      <c r="C57" s="209"/>
      <c r="D57" s="209"/>
      <c r="E57" s="209"/>
      <c r="F57" s="209"/>
      <c r="G57" s="209"/>
      <c r="H57" s="210"/>
      <c r="I57" s="170" t="str">
        <f t="shared" si="9"/>
        <v/>
      </c>
      <c r="J57" s="286" t="str">
        <f t="shared" si="9"/>
        <v/>
      </c>
      <c r="K57" s="287"/>
      <c r="L57" s="171" t="str">
        <f t="shared" si="12"/>
        <v/>
      </c>
      <c r="M57" s="171" t="str">
        <f t="shared" si="10"/>
        <v/>
      </c>
      <c r="N57" s="211" t="str">
        <f t="shared" si="10"/>
        <v/>
      </c>
      <c r="O57" s="209"/>
      <c r="P57" s="209"/>
      <c r="Q57" s="209"/>
      <c r="R57" s="212"/>
      <c r="S57" s="175"/>
      <c r="T57" s="175"/>
      <c r="V57" s="235"/>
      <c r="W57" s="230"/>
      <c r="X57" s="230"/>
      <c r="Y57" s="230"/>
      <c r="Z57" s="230"/>
      <c r="AA57" s="230"/>
      <c r="AB57" s="231"/>
      <c r="AC57" s="236"/>
      <c r="AD57" s="288"/>
      <c r="AE57" s="289"/>
      <c r="AF57" s="274"/>
      <c r="AG57" s="270" t="str">
        <f>IF(V57="諸経費",ROUNDDOWN(SUM(AG$48:AG56)*T$1/100,-3),IF(AC57="","",ROUNDDOWN(AC57*AF57,0)))</f>
        <v/>
      </c>
      <c r="AH57" s="290" t="str">
        <f t="shared" si="13"/>
        <v/>
      </c>
      <c r="AI57" s="291"/>
      <c r="AJ57" s="291"/>
      <c r="AK57" s="291"/>
      <c r="AL57" s="292"/>
    </row>
    <row r="58" spans="1:38" ht="19.7" customHeight="1">
      <c r="A58" s="134">
        <f t="shared" si="11"/>
        <v>15</v>
      </c>
      <c r="B58" s="208" t="str">
        <f t="shared" si="8"/>
        <v/>
      </c>
      <c r="C58" s="209"/>
      <c r="D58" s="209"/>
      <c r="E58" s="209"/>
      <c r="F58" s="209"/>
      <c r="G58" s="209"/>
      <c r="H58" s="210"/>
      <c r="I58" s="170" t="str">
        <f t="shared" si="9"/>
        <v/>
      </c>
      <c r="J58" s="286" t="str">
        <f t="shared" si="9"/>
        <v/>
      </c>
      <c r="K58" s="287"/>
      <c r="L58" s="171" t="str">
        <f t="shared" si="12"/>
        <v/>
      </c>
      <c r="M58" s="171" t="str">
        <f t="shared" si="10"/>
        <v/>
      </c>
      <c r="N58" s="211" t="str">
        <f t="shared" si="10"/>
        <v/>
      </c>
      <c r="O58" s="209"/>
      <c r="P58" s="209"/>
      <c r="Q58" s="209"/>
      <c r="R58" s="212"/>
      <c r="S58" s="175"/>
      <c r="T58" s="175"/>
      <c r="V58" s="235"/>
      <c r="W58" s="230"/>
      <c r="X58" s="230"/>
      <c r="Y58" s="230"/>
      <c r="Z58" s="230"/>
      <c r="AA58" s="230"/>
      <c r="AB58" s="231"/>
      <c r="AC58" s="236"/>
      <c r="AD58" s="288"/>
      <c r="AE58" s="289"/>
      <c r="AF58" s="274"/>
      <c r="AG58" s="270" t="str">
        <f>IF(V58="諸経費",ROUNDDOWN(SUM(AG$48:AG57)*T$1/100,-3),IF(AC58="","",ROUNDDOWN(AC58*AF58,0)))</f>
        <v/>
      </c>
      <c r="AH58" s="290" t="str">
        <f t="shared" si="13"/>
        <v/>
      </c>
      <c r="AI58" s="291"/>
      <c r="AJ58" s="291"/>
      <c r="AK58" s="291"/>
      <c r="AL58" s="292"/>
    </row>
    <row r="59" spans="1:38" ht="19.7" customHeight="1">
      <c r="A59" s="134">
        <f t="shared" si="11"/>
        <v>16</v>
      </c>
      <c r="B59" s="208" t="str">
        <f t="shared" si="8"/>
        <v/>
      </c>
      <c r="C59" s="209"/>
      <c r="D59" s="209"/>
      <c r="E59" s="209"/>
      <c r="F59" s="209"/>
      <c r="G59" s="209"/>
      <c r="H59" s="210"/>
      <c r="I59" s="170" t="str">
        <f t="shared" si="9"/>
        <v/>
      </c>
      <c r="J59" s="286" t="str">
        <f t="shared" si="9"/>
        <v/>
      </c>
      <c r="K59" s="287"/>
      <c r="L59" s="171" t="str">
        <f t="shared" si="12"/>
        <v/>
      </c>
      <c r="M59" s="171" t="str">
        <f t="shared" si="10"/>
        <v/>
      </c>
      <c r="N59" s="211" t="str">
        <f t="shared" si="10"/>
        <v/>
      </c>
      <c r="O59" s="209"/>
      <c r="P59" s="209"/>
      <c r="Q59" s="209"/>
      <c r="R59" s="212"/>
      <c r="S59" s="175"/>
      <c r="T59" s="175"/>
      <c r="V59" s="235"/>
      <c r="W59" s="230"/>
      <c r="X59" s="230"/>
      <c r="Y59" s="230"/>
      <c r="Z59" s="230"/>
      <c r="AA59" s="230"/>
      <c r="AB59" s="231"/>
      <c r="AC59" s="236"/>
      <c r="AD59" s="288"/>
      <c r="AE59" s="289"/>
      <c r="AF59" s="274"/>
      <c r="AG59" s="270" t="str">
        <f>IF(V59="諸経費",ROUNDDOWN(SUM(AG$48:AG58)*T$1/100,-3),IF(AC59="","",ROUNDDOWN(AC59*AF59,0)))</f>
        <v/>
      </c>
      <c r="AH59" s="290" t="str">
        <f t="shared" si="13"/>
        <v/>
      </c>
      <c r="AI59" s="291"/>
      <c r="AJ59" s="291"/>
      <c r="AK59" s="291"/>
      <c r="AL59" s="292"/>
    </row>
    <row r="60" spans="1:38" ht="19.7" customHeight="1">
      <c r="A60" s="134">
        <f t="shared" si="11"/>
        <v>17</v>
      </c>
      <c r="B60" s="208" t="str">
        <f t="shared" si="8"/>
        <v/>
      </c>
      <c r="C60" s="209"/>
      <c r="D60" s="209"/>
      <c r="E60" s="209"/>
      <c r="F60" s="209"/>
      <c r="G60" s="209"/>
      <c r="H60" s="210"/>
      <c r="I60" s="170" t="str">
        <f t="shared" si="9"/>
        <v/>
      </c>
      <c r="J60" s="286" t="str">
        <f t="shared" si="9"/>
        <v/>
      </c>
      <c r="K60" s="287"/>
      <c r="L60" s="171" t="str">
        <f t="shared" si="12"/>
        <v/>
      </c>
      <c r="M60" s="171" t="str">
        <f t="shared" si="10"/>
        <v/>
      </c>
      <c r="N60" s="211" t="str">
        <f t="shared" si="10"/>
        <v/>
      </c>
      <c r="O60" s="209"/>
      <c r="P60" s="209"/>
      <c r="Q60" s="209"/>
      <c r="R60" s="212"/>
      <c r="S60" s="175"/>
      <c r="T60" s="175"/>
      <c r="V60" s="235"/>
      <c r="W60" s="230"/>
      <c r="X60" s="230"/>
      <c r="Y60" s="230"/>
      <c r="Z60" s="230"/>
      <c r="AA60" s="230"/>
      <c r="AB60" s="231"/>
      <c r="AC60" s="236"/>
      <c r="AD60" s="288"/>
      <c r="AE60" s="289"/>
      <c r="AF60" s="274"/>
      <c r="AG60" s="270" t="str">
        <f>IF(V60="諸経費",ROUNDDOWN(SUM(AG$48:AG59)*T$1/100,-3),IF(AC60="","",ROUNDDOWN(AC60*AF60,0)))</f>
        <v/>
      </c>
      <c r="AH60" s="290" t="str">
        <f t="shared" si="13"/>
        <v/>
      </c>
      <c r="AI60" s="291"/>
      <c r="AJ60" s="291"/>
      <c r="AK60" s="291"/>
      <c r="AL60" s="292"/>
    </row>
    <row r="61" spans="1:38" ht="19.7" customHeight="1">
      <c r="A61" s="134">
        <f t="shared" si="11"/>
        <v>18</v>
      </c>
      <c r="B61" s="213" t="str">
        <f t="shared" si="8"/>
        <v/>
      </c>
      <c r="C61" s="179"/>
      <c r="D61" s="179"/>
      <c r="E61" s="179"/>
      <c r="F61" s="179"/>
      <c r="G61" s="179"/>
      <c r="H61" s="180"/>
      <c r="I61" s="170" t="str">
        <f t="shared" si="9"/>
        <v/>
      </c>
      <c r="J61" s="286" t="str">
        <f t="shared" si="9"/>
        <v/>
      </c>
      <c r="K61" s="287"/>
      <c r="L61" s="171" t="str">
        <f t="shared" si="12"/>
        <v/>
      </c>
      <c r="M61" s="171" t="str">
        <f t="shared" si="10"/>
        <v/>
      </c>
      <c r="N61" s="211" t="str">
        <f t="shared" si="10"/>
        <v/>
      </c>
      <c r="O61" s="179"/>
      <c r="P61" s="179"/>
      <c r="Q61" s="179"/>
      <c r="R61" s="214"/>
      <c r="S61" s="175"/>
      <c r="T61" s="175"/>
      <c r="V61" s="235"/>
      <c r="W61" s="230"/>
      <c r="X61" s="230"/>
      <c r="Y61" s="230"/>
      <c r="Z61" s="230"/>
      <c r="AA61" s="230"/>
      <c r="AB61" s="231"/>
      <c r="AC61" s="236"/>
      <c r="AD61" s="288"/>
      <c r="AE61" s="289"/>
      <c r="AF61" s="274"/>
      <c r="AG61" s="270" t="str">
        <f>IF(V61="諸経費",ROUNDDOWN(SUM(AG$48:AG60)*T$1/100,-3),IF(AC61="","",ROUNDDOWN(AC61*AF61,0)))</f>
        <v/>
      </c>
      <c r="AH61" s="290" t="str">
        <f t="shared" si="13"/>
        <v/>
      </c>
      <c r="AI61" s="291"/>
      <c r="AJ61" s="291"/>
      <c r="AK61" s="291"/>
      <c r="AL61" s="292"/>
    </row>
    <row r="62" spans="1:38" ht="19.7" customHeight="1">
      <c r="A62" s="134">
        <f t="shared" si="11"/>
        <v>19</v>
      </c>
      <c r="B62" s="213" t="str">
        <f t="shared" si="8"/>
        <v/>
      </c>
      <c r="C62" s="179"/>
      <c r="D62" s="179"/>
      <c r="E62" s="179"/>
      <c r="F62" s="179"/>
      <c r="G62" s="179"/>
      <c r="H62" s="180"/>
      <c r="I62" s="170" t="str">
        <f t="shared" si="9"/>
        <v/>
      </c>
      <c r="J62" s="286" t="str">
        <f t="shared" si="9"/>
        <v/>
      </c>
      <c r="K62" s="287"/>
      <c r="L62" s="171" t="str">
        <f t="shared" si="12"/>
        <v/>
      </c>
      <c r="M62" s="171" t="str">
        <f t="shared" si="10"/>
        <v/>
      </c>
      <c r="N62" s="211" t="str">
        <f t="shared" si="10"/>
        <v/>
      </c>
      <c r="O62" s="179"/>
      <c r="P62" s="179"/>
      <c r="Q62" s="179"/>
      <c r="R62" s="214"/>
      <c r="S62" s="175"/>
      <c r="T62" s="175"/>
      <c r="V62" s="235"/>
      <c r="W62" s="230"/>
      <c r="X62" s="230"/>
      <c r="Y62" s="230"/>
      <c r="Z62" s="230"/>
      <c r="AA62" s="230"/>
      <c r="AB62" s="231"/>
      <c r="AC62" s="236"/>
      <c r="AD62" s="288"/>
      <c r="AE62" s="289"/>
      <c r="AF62" s="274"/>
      <c r="AG62" s="270" t="str">
        <f>IF(V62="諸経費",ROUNDDOWN(SUM(AG$48:AG61)*T$1/100,-3),IF(AC62="","",ROUNDDOWN(AC62*AF62,0)))</f>
        <v/>
      </c>
      <c r="AH62" s="290" t="str">
        <f t="shared" si="13"/>
        <v/>
      </c>
      <c r="AI62" s="291"/>
      <c r="AJ62" s="291"/>
      <c r="AK62" s="291"/>
      <c r="AL62" s="292"/>
    </row>
    <row r="63" spans="1:38" ht="19.7" customHeight="1">
      <c r="A63" s="134">
        <f t="shared" si="11"/>
        <v>20</v>
      </c>
      <c r="B63" s="213" t="str">
        <f t="shared" si="8"/>
        <v/>
      </c>
      <c r="C63" s="179"/>
      <c r="D63" s="179"/>
      <c r="E63" s="179"/>
      <c r="F63" s="179"/>
      <c r="G63" s="179"/>
      <c r="H63" s="180"/>
      <c r="I63" s="170" t="str">
        <f t="shared" si="9"/>
        <v/>
      </c>
      <c r="J63" s="286" t="str">
        <f t="shared" si="9"/>
        <v/>
      </c>
      <c r="K63" s="287"/>
      <c r="L63" s="171" t="str">
        <f t="shared" si="12"/>
        <v/>
      </c>
      <c r="M63" s="171" t="str">
        <f t="shared" si="10"/>
        <v/>
      </c>
      <c r="N63" s="211" t="str">
        <f t="shared" si="10"/>
        <v/>
      </c>
      <c r="O63" s="179"/>
      <c r="P63" s="179"/>
      <c r="Q63" s="179"/>
      <c r="R63" s="214"/>
      <c r="S63" s="175"/>
      <c r="T63" s="175"/>
      <c r="V63" s="235"/>
      <c r="W63" s="230"/>
      <c r="X63" s="230"/>
      <c r="Y63" s="230"/>
      <c r="Z63" s="230"/>
      <c r="AA63" s="230"/>
      <c r="AB63" s="231"/>
      <c r="AC63" s="236"/>
      <c r="AD63" s="288"/>
      <c r="AE63" s="289"/>
      <c r="AF63" s="274"/>
      <c r="AG63" s="270" t="str">
        <f>IF(V63="諸経費",ROUNDDOWN(SUM(AG$48:AG62)*T$1/100,-3),IF(AC63="","",ROUNDDOWN(AC63*AF63,0)))</f>
        <v/>
      </c>
      <c r="AH63" s="290" t="str">
        <f t="shared" si="13"/>
        <v/>
      </c>
      <c r="AI63" s="291"/>
      <c r="AJ63" s="291"/>
      <c r="AK63" s="291"/>
      <c r="AL63" s="292"/>
    </row>
    <row r="64" spans="1:38" ht="19.7" customHeight="1">
      <c r="A64" s="134">
        <f t="shared" si="11"/>
        <v>21</v>
      </c>
      <c r="B64" s="213" t="str">
        <f t="shared" si="8"/>
        <v/>
      </c>
      <c r="C64" s="179"/>
      <c r="D64" s="179"/>
      <c r="E64" s="179"/>
      <c r="F64" s="179"/>
      <c r="G64" s="179"/>
      <c r="H64" s="180"/>
      <c r="I64" s="170" t="str">
        <f t="shared" ref="I64:J88" si="14">IF(AC64="","",AC64)</f>
        <v/>
      </c>
      <c r="J64" s="286" t="str">
        <f t="shared" si="14"/>
        <v/>
      </c>
      <c r="K64" s="287"/>
      <c r="L64" s="171" t="str">
        <f t="shared" si="12"/>
        <v/>
      </c>
      <c r="M64" s="171" t="str">
        <f t="shared" si="12"/>
        <v/>
      </c>
      <c r="N64" s="211" t="str">
        <f t="shared" si="12"/>
        <v/>
      </c>
      <c r="O64" s="179"/>
      <c r="P64" s="179"/>
      <c r="Q64" s="179"/>
      <c r="R64" s="214"/>
      <c r="S64" s="175"/>
      <c r="T64" s="175"/>
      <c r="V64" s="235"/>
      <c r="W64" s="230"/>
      <c r="X64" s="230"/>
      <c r="Y64" s="230"/>
      <c r="Z64" s="230"/>
      <c r="AA64" s="230"/>
      <c r="AB64" s="231"/>
      <c r="AC64" s="236"/>
      <c r="AD64" s="288"/>
      <c r="AE64" s="289"/>
      <c r="AF64" s="274"/>
      <c r="AG64" s="270" t="str">
        <f>IF(V64="諸経費",ROUNDDOWN(SUM(AG$48:AG63)*T$1/100,-3),IF(AC64="","",ROUNDDOWN(AC64*AF64,0)))</f>
        <v/>
      </c>
      <c r="AH64" s="290" t="str">
        <f t="shared" si="13"/>
        <v/>
      </c>
      <c r="AI64" s="291"/>
      <c r="AJ64" s="291"/>
      <c r="AK64" s="291"/>
      <c r="AL64" s="292"/>
    </row>
    <row r="65" spans="1:38" ht="19.7" customHeight="1">
      <c r="A65" s="134">
        <f t="shared" si="11"/>
        <v>22</v>
      </c>
      <c r="B65" s="213" t="str">
        <f t="shared" si="8"/>
        <v/>
      </c>
      <c r="C65" s="179"/>
      <c r="D65" s="179"/>
      <c r="E65" s="179"/>
      <c r="F65" s="179"/>
      <c r="G65" s="179"/>
      <c r="H65" s="180"/>
      <c r="I65" s="170" t="str">
        <f t="shared" si="14"/>
        <v/>
      </c>
      <c r="J65" s="286" t="str">
        <f t="shared" si="14"/>
        <v/>
      </c>
      <c r="K65" s="287"/>
      <c r="L65" s="171" t="str">
        <f t="shared" si="12"/>
        <v/>
      </c>
      <c r="M65" s="171" t="str">
        <f t="shared" si="12"/>
        <v/>
      </c>
      <c r="N65" s="211" t="str">
        <f t="shared" si="12"/>
        <v/>
      </c>
      <c r="O65" s="179"/>
      <c r="P65" s="179"/>
      <c r="Q65" s="179"/>
      <c r="R65" s="214"/>
      <c r="S65" s="175"/>
      <c r="T65" s="175"/>
      <c r="V65" s="235"/>
      <c r="W65" s="230"/>
      <c r="X65" s="230"/>
      <c r="Y65" s="230"/>
      <c r="Z65" s="230"/>
      <c r="AA65" s="230"/>
      <c r="AB65" s="231"/>
      <c r="AC65" s="236"/>
      <c r="AD65" s="288"/>
      <c r="AE65" s="289"/>
      <c r="AF65" s="274"/>
      <c r="AG65" s="270" t="str">
        <f>IF(V65="諸経費",ROUNDDOWN(SUM(AG$48:AG64)*T$1/100,-3),IF(AC65="","",ROUNDDOWN(AC65*AF65,0)))</f>
        <v/>
      </c>
      <c r="AH65" s="290" t="str">
        <f t="shared" si="13"/>
        <v/>
      </c>
      <c r="AI65" s="291"/>
      <c r="AJ65" s="291"/>
      <c r="AK65" s="291"/>
      <c r="AL65" s="292"/>
    </row>
    <row r="66" spans="1:38" ht="19.7" customHeight="1">
      <c r="A66" s="134">
        <f t="shared" si="11"/>
        <v>23</v>
      </c>
      <c r="B66" s="213" t="str">
        <f t="shared" si="8"/>
        <v/>
      </c>
      <c r="C66" s="179"/>
      <c r="D66" s="179"/>
      <c r="E66" s="179"/>
      <c r="F66" s="179"/>
      <c r="G66" s="179"/>
      <c r="H66" s="180"/>
      <c r="I66" s="170" t="str">
        <f t="shared" si="14"/>
        <v/>
      </c>
      <c r="J66" s="286" t="str">
        <f t="shared" si="14"/>
        <v/>
      </c>
      <c r="K66" s="287"/>
      <c r="L66" s="171" t="str">
        <f t="shared" si="12"/>
        <v/>
      </c>
      <c r="M66" s="171" t="str">
        <f t="shared" si="12"/>
        <v/>
      </c>
      <c r="N66" s="211" t="str">
        <f t="shared" si="12"/>
        <v/>
      </c>
      <c r="O66" s="179"/>
      <c r="P66" s="179"/>
      <c r="Q66" s="179"/>
      <c r="R66" s="214"/>
      <c r="S66" s="175"/>
      <c r="T66" s="175"/>
      <c r="V66" s="235"/>
      <c r="W66" s="230"/>
      <c r="X66" s="230"/>
      <c r="Y66" s="230"/>
      <c r="Z66" s="230"/>
      <c r="AA66" s="230"/>
      <c r="AB66" s="231"/>
      <c r="AC66" s="236"/>
      <c r="AD66" s="288"/>
      <c r="AE66" s="289"/>
      <c r="AF66" s="274"/>
      <c r="AG66" s="270" t="str">
        <f>IF(V66="諸経費",ROUNDDOWN(SUM(AG$48:AG65)*T$1/100,-3),IF(AC66="","",ROUNDDOWN(AC66*AF66,0)))</f>
        <v/>
      </c>
      <c r="AH66" s="290" t="str">
        <f t="shared" si="13"/>
        <v/>
      </c>
      <c r="AI66" s="291"/>
      <c r="AJ66" s="291"/>
      <c r="AK66" s="291"/>
      <c r="AL66" s="292"/>
    </row>
    <row r="67" spans="1:38" ht="19.7" customHeight="1">
      <c r="A67" s="134">
        <f t="shared" si="11"/>
        <v>24</v>
      </c>
      <c r="B67" s="213" t="str">
        <f t="shared" si="8"/>
        <v/>
      </c>
      <c r="C67" s="179"/>
      <c r="D67" s="179"/>
      <c r="E67" s="179"/>
      <c r="F67" s="179"/>
      <c r="G67" s="179"/>
      <c r="H67" s="180"/>
      <c r="I67" s="170" t="str">
        <f t="shared" si="14"/>
        <v/>
      </c>
      <c r="J67" s="286" t="str">
        <f t="shared" si="14"/>
        <v/>
      </c>
      <c r="K67" s="287"/>
      <c r="L67" s="171" t="str">
        <f t="shared" si="12"/>
        <v/>
      </c>
      <c r="M67" s="171" t="str">
        <f t="shared" si="12"/>
        <v/>
      </c>
      <c r="N67" s="211" t="str">
        <f t="shared" si="12"/>
        <v/>
      </c>
      <c r="O67" s="179"/>
      <c r="P67" s="179"/>
      <c r="Q67" s="179"/>
      <c r="R67" s="214"/>
      <c r="S67" s="175"/>
      <c r="T67" s="175"/>
      <c r="V67" s="235"/>
      <c r="W67" s="230"/>
      <c r="X67" s="230"/>
      <c r="Y67" s="230"/>
      <c r="Z67" s="230"/>
      <c r="AA67" s="230"/>
      <c r="AB67" s="231"/>
      <c r="AC67" s="236"/>
      <c r="AD67" s="288"/>
      <c r="AE67" s="289"/>
      <c r="AF67" s="274"/>
      <c r="AG67" s="270" t="str">
        <f>IF(V67="諸経費",ROUNDDOWN(SUM(AG$48:AG66)*T$1/100,-3),IF(AC67="","",ROUNDDOWN(AC67*AF67,0)))</f>
        <v/>
      </c>
      <c r="AH67" s="290" t="str">
        <f t="shared" si="13"/>
        <v/>
      </c>
      <c r="AI67" s="291"/>
      <c r="AJ67" s="291"/>
      <c r="AK67" s="291"/>
      <c r="AL67" s="292"/>
    </row>
    <row r="68" spans="1:38" ht="19.7" customHeight="1">
      <c r="A68" s="134">
        <f t="shared" si="11"/>
        <v>25</v>
      </c>
      <c r="B68" s="213" t="str">
        <f t="shared" si="8"/>
        <v/>
      </c>
      <c r="C68" s="179"/>
      <c r="D68" s="179"/>
      <c r="E68" s="179"/>
      <c r="F68" s="179"/>
      <c r="G68" s="179"/>
      <c r="H68" s="180"/>
      <c r="I68" s="170" t="str">
        <f t="shared" si="14"/>
        <v/>
      </c>
      <c r="J68" s="286" t="str">
        <f t="shared" si="14"/>
        <v/>
      </c>
      <c r="K68" s="287"/>
      <c r="L68" s="171" t="str">
        <f t="shared" si="12"/>
        <v/>
      </c>
      <c r="M68" s="171" t="str">
        <f t="shared" si="12"/>
        <v/>
      </c>
      <c r="N68" s="211" t="str">
        <f t="shared" si="12"/>
        <v/>
      </c>
      <c r="O68" s="179"/>
      <c r="P68" s="179"/>
      <c r="Q68" s="179"/>
      <c r="R68" s="214"/>
      <c r="S68" s="175"/>
      <c r="T68" s="175"/>
      <c r="V68" s="235"/>
      <c r="W68" s="230"/>
      <c r="X68" s="230"/>
      <c r="Y68" s="230"/>
      <c r="Z68" s="230"/>
      <c r="AA68" s="230"/>
      <c r="AB68" s="231"/>
      <c r="AC68" s="236"/>
      <c r="AD68" s="288"/>
      <c r="AE68" s="289"/>
      <c r="AF68" s="274"/>
      <c r="AG68" s="270" t="str">
        <f>IF(V68="諸経費",ROUNDDOWN(SUM(AG$48:AG67)*T$1/100,-3),IF(AC68="","",ROUNDDOWN(AC68*AF68,0)))</f>
        <v/>
      </c>
      <c r="AH68" s="290" t="str">
        <f t="shared" si="13"/>
        <v/>
      </c>
      <c r="AI68" s="291"/>
      <c r="AJ68" s="291"/>
      <c r="AK68" s="291"/>
      <c r="AL68" s="292"/>
    </row>
    <row r="69" spans="1:38" ht="19.7" customHeight="1">
      <c r="A69" s="134">
        <f t="shared" si="11"/>
        <v>26</v>
      </c>
      <c r="B69" s="213" t="str">
        <f t="shared" si="8"/>
        <v/>
      </c>
      <c r="C69" s="179"/>
      <c r="D69" s="179"/>
      <c r="E69" s="179"/>
      <c r="F69" s="179"/>
      <c r="G69" s="179"/>
      <c r="H69" s="180"/>
      <c r="I69" s="170" t="str">
        <f t="shared" si="14"/>
        <v/>
      </c>
      <c r="J69" s="286" t="str">
        <f t="shared" si="14"/>
        <v/>
      </c>
      <c r="K69" s="287"/>
      <c r="L69" s="171" t="str">
        <f t="shared" si="12"/>
        <v/>
      </c>
      <c r="M69" s="171" t="str">
        <f t="shared" si="12"/>
        <v/>
      </c>
      <c r="N69" s="211" t="str">
        <f t="shared" si="12"/>
        <v/>
      </c>
      <c r="O69" s="179"/>
      <c r="P69" s="179"/>
      <c r="Q69" s="179"/>
      <c r="R69" s="214"/>
      <c r="S69" s="175"/>
      <c r="T69" s="175"/>
      <c r="V69" s="235"/>
      <c r="W69" s="230"/>
      <c r="X69" s="230"/>
      <c r="Y69" s="230"/>
      <c r="Z69" s="230"/>
      <c r="AA69" s="230"/>
      <c r="AB69" s="231"/>
      <c r="AC69" s="236"/>
      <c r="AD69" s="288"/>
      <c r="AE69" s="289"/>
      <c r="AF69" s="274"/>
      <c r="AG69" s="270" t="str">
        <f>IF(V69="諸経費",ROUNDDOWN(SUM(AG$48:AG68)*T$1/100,-3),IF(AC69="","",ROUNDDOWN(AC69*AF69,0)))</f>
        <v/>
      </c>
      <c r="AH69" s="290" t="str">
        <f t="shared" si="13"/>
        <v/>
      </c>
      <c r="AI69" s="291"/>
      <c r="AJ69" s="291"/>
      <c r="AK69" s="291"/>
      <c r="AL69" s="292"/>
    </row>
    <row r="70" spans="1:38" ht="19.7" customHeight="1">
      <c r="A70" s="134">
        <f t="shared" si="11"/>
        <v>27</v>
      </c>
      <c r="B70" s="213" t="str">
        <f t="shared" si="8"/>
        <v/>
      </c>
      <c r="C70" s="179"/>
      <c r="D70" s="179"/>
      <c r="E70" s="179"/>
      <c r="F70" s="179"/>
      <c r="G70" s="179"/>
      <c r="H70" s="180"/>
      <c r="I70" s="170" t="str">
        <f t="shared" si="14"/>
        <v/>
      </c>
      <c r="J70" s="286" t="str">
        <f t="shared" si="14"/>
        <v/>
      </c>
      <c r="K70" s="287"/>
      <c r="L70" s="171" t="str">
        <f t="shared" si="12"/>
        <v/>
      </c>
      <c r="M70" s="171" t="str">
        <f t="shared" si="12"/>
        <v/>
      </c>
      <c r="N70" s="211" t="str">
        <f t="shared" si="12"/>
        <v/>
      </c>
      <c r="O70" s="179"/>
      <c r="P70" s="179"/>
      <c r="Q70" s="179"/>
      <c r="R70" s="214"/>
      <c r="S70" s="175"/>
      <c r="T70" s="175"/>
      <c r="V70" s="235"/>
      <c r="W70" s="230"/>
      <c r="X70" s="230"/>
      <c r="Y70" s="230"/>
      <c r="Z70" s="230"/>
      <c r="AA70" s="230"/>
      <c r="AB70" s="231"/>
      <c r="AC70" s="236"/>
      <c r="AD70" s="288"/>
      <c r="AE70" s="289"/>
      <c r="AF70" s="274"/>
      <c r="AG70" s="270" t="str">
        <f>IF(V70="諸経費",ROUNDDOWN(SUM(AG$48:AG69)*T$1/100,-3),IF(AC70="","",ROUNDDOWN(AC70*AF70,0)))</f>
        <v/>
      </c>
      <c r="AH70" s="290" t="str">
        <f t="shared" si="13"/>
        <v/>
      </c>
      <c r="AI70" s="291"/>
      <c r="AJ70" s="291"/>
      <c r="AK70" s="291"/>
      <c r="AL70" s="292"/>
    </row>
    <row r="71" spans="1:38" ht="19.7" customHeight="1">
      <c r="A71" s="134">
        <f t="shared" si="11"/>
        <v>28</v>
      </c>
      <c r="B71" s="213" t="str">
        <f t="shared" si="8"/>
        <v/>
      </c>
      <c r="C71" s="179"/>
      <c r="D71" s="179"/>
      <c r="E71" s="179"/>
      <c r="F71" s="179"/>
      <c r="G71" s="179"/>
      <c r="H71" s="180"/>
      <c r="I71" s="170" t="str">
        <f t="shared" si="14"/>
        <v/>
      </c>
      <c r="J71" s="286" t="str">
        <f t="shared" si="14"/>
        <v/>
      </c>
      <c r="K71" s="287"/>
      <c r="L71" s="171" t="str">
        <f t="shared" si="12"/>
        <v/>
      </c>
      <c r="M71" s="171" t="str">
        <f t="shared" si="12"/>
        <v/>
      </c>
      <c r="N71" s="211" t="str">
        <f t="shared" si="12"/>
        <v/>
      </c>
      <c r="O71" s="179"/>
      <c r="P71" s="179"/>
      <c r="Q71" s="179"/>
      <c r="R71" s="214"/>
      <c r="S71" s="175"/>
      <c r="T71" s="175"/>
      <c r="V71" s="235"/>
      <c r="W71" s="230"/>
      <c r="X71" s="230"/>
      <c r="Y71" s="230"/>
      <c r="Z71" s="230"/>
      <c r="AA71" s="230"/>
      <c r="AB71" s="231"/>
      <c r="AC71" s="236"/>
      <c r="AD71" s="288"/>
      <c r="AE71" s="289"/>
      <c r="AF71" s="274"/>
      <c r="AG71" s="270" t="str">
        <f>IF(V71="諸経費",ROUNDDOWN(SUM(AG$48:AG70)*T$1/100,-3),IF(AC71="","",ROUNDDOWN(AC71*AF71,0)))</f>
        <v/>
      </c>
      <c r="AH71" s="290" t="str">
        <f t="shared" si="13"/>
        <v/>
      </c>
      <c r="AI71" s="291"/>
      <c r="AJ71" s="291"/>
      <c r="AK71" s="291"/>
      <c r="AL71" s="292"/>
    </row>
    <row r="72" spans="1:38" ht="19.7" customHeight="1">
      <c r="A72" s="134">
        <f t="shared" si="11"/>
        <v>29</v>
      </c>
      <c r="B72" s="213" t="str">
        <f t="shared" si="8"/>
        <v/>
      </c>
      <c r="C72" s="179"/>
      <c r="D72" s="179"/>
      <c r="E72" s="179"/>
      <c r="F72" s="179"/>
      <c r="G72" s="179"/>
      <c r="H72" s="180"/>
      <c r="I72" s="170" t="str">
        <f t="shared" si="14"/>
        <v/>
      </c>
      <c r="J72" s="286" t="str">
        <f t="shared" si="14"/>
        <v/>
      </c>
      <c r="K72" s="287"/>
      <c r="L72" s="171" t="str">
        <f t="shared" si="12"/>
        <v/>
      </c>
      <c r="M72" s="171" t="str">
        <f t="shared" si="12"/>
        <v/>
      </c>
      <c r="N72" s="211" t="str">
        <f t="shared" si="12"/>
        <v/>
      </c>
      <c r="O72" s="179"/>
      <c r="P72" s="179"/>
      <c r="Q72" s="179"/>
      <c r="R72" s="214"/>
      <c r="S72" s="175"/>
      <c r="T72" s="175"/>
      <c r="V72" s="235"/>
      <c r="W72" s="230"/>
      <c r="X72" s="230"/>
      <c r="Y72" s="230"/>
      <c r="Z72" s="230"/>
      <c r="AA72" s="230"/>
      <c r="AB72" s="231"/>
      <c r="AC72" s="236"/>
      <c r="AD72" s="288"/>
      <c r="AE72" s="289"/>
      <c r="AF72" s="274"/>
      <c r="AG72" s="270" t="str">
        <f>IF(V72="諸経費",ROUNDDOWN(SUM(AG$48:AG71)*T$1/100,-3),IF(AC72="","",ROUNDDOWN(AC72*AF72,0)))</f>
        <v/>
      </c>
      <c r="AH72" s="290" t="str">
        <f t="shared" si="13"/>
        <v/>
      </c>
      <c r="AI72" s="291"/>
      <c r="AJ72" s="291"/>
      <c r="AK72" s="291"/>
      <c r="AL72" s="292"/>
    </row>
    <row r="73" spans="1:38" ht="19.7" customHeight="1">
      <c r="A73" s="134">
        <f t="shared" si="11"/>
        <v>30</v>
      </c>
      <c r="B73" s="213" t="str">
        <f t="shared" si="8"/>
        <v/>
      </c>
      <c r="C73" s="179"/>
      <c r="D73" s="179"/>
      <c r="E73" s="179"/>
      <c r="F73" s="179"/>
      <c r="G73" s="179"/>
      <c r="H73" s="180"/>
      <c r="I73" s="170" t="str">
        <f t="shared" si="14"/>
        <v/>
      </c>
      <c r="J73" s="286" t="str">
        <f t="shared" si="14"/>
        <v/>
      </c>
      <c r="K73" s="287"/>
      <c r="L73" s="171" t="str">
        <f t="shared" si="12"/>
        <v/>
      </c>
      <c r="M73" s="171" t="str">
        <f t="shared" si="12"/>
        <v/>
      </c>
      <c r="N73" s="211" t="str">
        <f t="shared" si="12"/>
        <v/>
      </c>
      <c r="O73" s="179"/>
      <c r="P73" s="179"/>
      <c r="Q73" s="179"/>
      <c r="R73" s="214"/>
      <c r="S73" s="175"/>
      <c r="T73" s="175"/>
      <c r="V73" s="235"/>
      <c r="W73" s="230"/>
      <c r="X73" s="230"/>
      <c r="Y73" s="230"/>
      <c r="Z73" s="230"/>
      <c r="AA73" s="230"/>
      <c r="AB73" s="231"/>
      <c r="AC73" s="236"/>
      <c r="AD73" s="288"/>
      <c r="AE73" s="289"/>
      <c r="AF73" s="274"/>
      <c r="AG73" s="270" t="str">
        <f>IF(V73="諸経費",ROUNDDOWN(SUM(AG$48:AG72)*T$1/100,-3),IF(AC73="","",ROUNDDOWN(AC73*AF73,0)))</f>
        <v/>
      </c>
      <c r="AH73" s="290" t="str">
        <f t="shared" si="13"/>
        <v/>
      </c>
      <c r="AI73" s="291"/>
      <c r="AJ73" s="291"/>
      <c r="AK73" s="291"/>
      <c r="AL73" s="292"/>
    </row>
    <row r="74" spans="1:38" ht="19.7" customHeight="1">
      <c r="A74" s="134">
        <f t="shared" si="11"/>
        <v>31</v>
      </c>
      <c r="B74" s="213" t="str">
        <f t="shared" si="8"/>
        <v/>
      </c>
      <c r="C74" s="179"/>
      <c r="D74" s="179"/>
      <c r="E74" s="179"/>
      <c r="F74" s="179"/>
      <c r="G74" s="179"/>
      <c r="H74" s="180"/>
      <c r="I74" s="170" t="str">
        <f t="shared" si="14"/>
        <v/>
      </c>
      <c r="J74" s="286" t="str">
        <f t="shared" si="14"/>
        <v/>
      </c>
      <c r="K74" s="287"/>
      <c r="L74" s="171" t="str">
        <f t="shared" si="12"/>
        <v/>
      </c>
      <c r="M74" s="171" t="str">
        <f t="shared" si="12"/>
        <v/>
      </c>
      <c r="N74" s="211" t="str">
        <f t="shared" si="12"/>
        <v/>
      </c>
      <c r="O74" s="179"/>
      <c r="P74" s="179"/>
      <c r="Q74" s="179"/>
      <c r="R74" s="214"/>
      <c r="S74" s="175"/>
      <c r="T74" s="175"/>
      <c r="V74" s="235"/>
      <c r="W74" s="230"/>
      <c r="X74" s="230"/>
      <c r="Y74" s="230"/>
      <c r="Z74" s="230"/>
      <c r="AA74" s="230"/>
      <c r="AB74" s="231"/>
      <c r="AC74" s="236"/>
      <c r="AD74" s="288"/>
      <c r="AE74" s="289"/>
      <c r="AF74" s="274"/>
      <c r="AG74" s="270" t="str">
        <f>IF(V74="諸経費",ROUNDDOWN(SUM(AG$48:AG73)*T$1/100,-3),IF(AC74="","",ROUNDDOWN(AC74*AF74,0)))</f>
        <v/>
      </c>
      <c r="AH74" s="290" t="str">
        <f t="shared" si="13"/>
        <v/>
      </c>
      <c r="AI74" s="291"/>
      <c r="AJ74" s="291"/>
      <c r="AK74" s="291"/>
      <c r="AL74" s="292"/>
    </row>
    <row r="75" spans="1:38" ht="19.7" customHeight="1">
      <c r="A75" s="134">
        <f t="shared" si="11"/>
        <v>32</v>
      </c>
      <c r="B75" s="213" t="str">
        <f t="shared" si="8"/>
        <v/>
      </c>
      <c r="C75" s="179"/>
      <c r="D75" s="179"/>
      <c r="E75" s="179"/>
      <c r="F75" s="179"/>
      <c r="G75" s="179"/>
      <c r="H75" s="180"/>
      <c r="I75" s="170" t="str">
        <f t="shared" si="14"/>
        <v/>
      </c>
      <c r="J75" s="286" t="str">
        <f t="shared" si="14"/>
        <v/>
      </c>
      <c r="K75" s="287"/>
      <c r="L75" s="171" t="str">
        <f t="shared" si="12"/>
        <v/>
      </c>
      <c r="M75" s="171" t="str">
        <f t="shared" si="12"/>
        <v/>
      </c>
      <c r="N75" s="211" t="str">
        <f t="shared" si="12"/>
        <v/>
      </c>
      <c r="O75" s="179"/>
      <c r="P75" s="179"/>
      <c r="Q75" s="179"/>
      <c r="R75" s="214"/>
      <c r="S75" s="175"/>
      <c r="T75" s="175"/>
      <c r="V75" s="235"/>
      <c r="W75" s="230"/>
      <c r="X75" s="230"/>
      <c r="Y75" s="230"/>
      <c r="Z75" s="230"/>
      <c r="AA75" s="230"/>
      <c r="AB75" s="231"/>
      <c r="AC75" s="236"/>
      <c r="AD75" s="288"/>
      <c r="AE75" s="289"/>
      <c r="AF75" s="274"/>
      <c r="AG75" s="270" t="str">
        <f>IF(V75="諸経費",ROUNDDOWN(SUM(AG$48:AG74)*T$1/100,-3),IF(AC75="","",ROUNDDOWN(AC75*AF75,0)))</f>
        <v/>
      </c>
      <c r="AH75" s="290" t="str">
        <f t="shared" si="13"/>
        <v/>
      </c>
      <c r="AI75" s="291"/>
      <c r="AJ75" s="291"/>
      <c r="AK75" s="291"/>
      <c r="AL75" s="292"/>
    </row>
    <row r="76" spans="1:38" ht="19.7" customHeight="1">
      <c r="A76" s="134">
        <f t="shared" si="11"/>
        <v>33</v>
      </c>
      <c r="B76" s="213" t="str">
        <f t="shared" si="8"/>
        <v/>
      </c>
      <c r="C76" s="179"/>
      <c r="D76" s="179"/>
      <c r="E76" s="179"/>
      <c r="F76" s="179"/>
      <c r="G76" s="179"/>
      <c r="H76" s="180"/>
      <c r="I76" s="170" t="str">
        <f t="shared" si="14"/>
        <v/>
      </c>
      <c r="J76" s="286" t="str">
        <f t="shared" si="14"/>
        <v/>
      </c>
      <c r="K76" s="287"/>
      <c r="L76" s="171" t="str">
        <f t="shared" si="12"/>
        <v/>
      </c>
      <c r="M76" s="171" t="str">
        <f t="shared" si="12"/>
        <v/>
      </c>
      <c r="N76" s="211" t="str">
        <f t="shared" si="12"/>
        <v/>
      </c>
      <c r="O76" s="179"/>
      <c r="P76" s="179"/>
      <c r="Q76" s="179"/>
      <c r="R76" s="214"/>
      <c r="S76" s="175"/>
      <c r="T76" s="175"/>
      <c r="V76" s="235"/>
      <c r="W76" s="230"/>
      <c r="X76" s="230"/>
      <c r="Y76" s="230"/>
      <c r="Z76" s="230"/>
      <c r="AA76" s="230"/>
      <c r="AB76" s="231"/>
      <c r="AC76" s="236"/>
      <c r="AD76" s="288"/>
      <c r="AE76" s="289"/>
      <c r="AF76" s="274"/>
      <c r="AG76" s="270" t="str">
        <f>IF(V76="諸経費",ROUNDDOWN(SUM(AG$48:AG75)*T$1/100,-3),IF(AC76="","",ROUNDDOWN(AC76*AF76,0)))</f>
        <v/>
      </c>
      <c r="AH76" s="290" t="str">
        <f t="shared" si="13"/>
        <v/>
      </c>
      <c r="AI76" s="291"/>
      <c r="AJ76" s="291"/>
      <c r="AK76" s="291"/>
      <c r="AL76" s="292"/>
    </row>
    <row r="77" spans="1:38" ht="19.7" customHeight="1">
      <c r="A77" s="134">
        <f t="shared" si="11"/>
        <v>34</v>
      </c>
      <c r="B77" s="213" t="str">
        <f t="shared" si="8"/>
        <v/>
      </c>
      <c r="C77" s="179"/>
      <c r="D77" s="179"/>
      <c r="E77" s="179"/>
      <c r="F77" s="179"/>
      <c r="G77" s="179"/>
      <c r="H77" s="180"/>
      <c r="I77" s="170" t="str">
        <f t="shared" si="14"/>
        <v/>
      </c>
      <c r="J77" s="286" t="str">
        <f t="shared" si="14"/>
        <v/>
      </c>
      <c r="K77" s="287"/>
      <c r="L77" s="171" t="str">
        <f t="shared" si="12"/>
        <v/>
      </c>
      <c r="M77" s="171" t="str">
        <f t="shared" si="12"/>
        <v/>
      </c>
      <c r="N77" s="211" t="str">
        <f t="shared" si="12"/>
        <v/>
      </c>
      <c r="O77" s="179"/>
      <c r="P77" s="179"/>
      <c r="Q77" s="179"/>
      <c r="R77" s="214"/>
      <c r="S77" s="175"/>
      <c r="T77" s="175"/>
      <c r="V77" s="235"/>
      <c r="W77" s="230"/>
      <c r="X77" s="230"/>
      <c r="Y77" s="230"/>
      <c r="Z77" s="230"/>
      <c r="AA77" s="230"/>
      <c r="AB77" s="231"/>
      <c r="AC77" s="236"/>
      <c r="AD77" s="288"/>
      <c r="AE77" s="289"/>
      <c r="AF77" s="274"/>
      <c r="AG77" s="270" t="str">
        <f>IF(V77="諸経費",ROUNDDOWN(SUM(AG$48:AG76)*T$1/100,-3),IF(AC77="","",ROUNDDOWN(AC77*AF77,0)))</f>
        <v/>
      </c>
      <c r="AH77" s="290" t="str">
        <f t="shared" si="13"/>
        <v/>
      </c>
      <c r="AI77" s="291"/>
      <c r="AJ77" s="291"/>
      <c r="AK77" s="291"/>
      <c r="AL77" s="292"/>
    </row>
    <row r="78" spans="1:38" ht="19.7" customHeight="1">
      <c r="A78" s="134">
        <f t="shared" si="11"/>
        <v>35</v>
      </c>
      <c r="B78" s="213" t="str">
        <f t="shared" si="8"/>
        <v/>
      </c>
      <c r="C78" s="179"/>
      <c r="D78" s="179"/>
      <c r="E78" s="179"/>
      <c r="F78" s="179"/>
      <c r="G78" s="179"/>
      <c r="H78" s="180"/>
      <c r="I78" s="170" t="str">
        <f t="shared" si="14"/>
        <v/>
      </c>
      <c r="J78" s="286" t="str">
        <f t="shared" si="14"/>
        <v/>
      </c>
      <c r="K78" s="287"/>
      <c r="L78" s="171" t="str">
        <f t="shared" si="12"/>
        <v/>
      </c>
      <c r="M78" s="171" t="str">
        <f t="shared" si="12"/>
        <v/>
      </c>
      <c r="N78" s="211" t="str">
        <f t="shared" si="12"/>
        <v/>
      </c>
      <c r="O78" s="179"/>
      <c r="P78" s="179"/>
      <c r="Q78" s="179"/>
      <c r="R78" s="214"/>
      <c r="S78" s="175"/>
      <c r="T78" s="175"/>
      <c r="V78" s="235"/>
      <c r="W78" s="230"/>
      <c r="X78" s="230"/>
      <c r="Y78" s="230"/>
      <c r="Z78" s="230"/>
      <c r="AA78" s="230"/>
      <c r="AB78" s="231"/>
      <c r="AC78" s="236"/>
      <c r="AD78" s="288"/>
      <c r="AE78" s="289"/>
      <c r="AF78" s="274"/>
      <c r="AG78" s="270" t="str">
        <f>IF(V78="諸経費",ROUNDDOWN(SUM(AG$48:AG77)*T$1/100,-3),IF(AC78="","",ROUNDDOWN(AC78*AF78,0)))</f>
        <v/>
      </c>
      <c r="AH78" s="290" t="str">
        <f t="shared" si="13"/>
        <v/>
      </c>
      <c r="AI78" s="291"/>
      <c r="AJ78" s="291"/>
      <c r="AK78" s="291"/>
      <c r="AL78" s="292"/>
    </row>
    <row r="79" spans="1:38" ht="19.7" customHeight="1">
      <c r="A79" s="134">
        <f t="shared" si="11"/>
        <v>36</v>
      </c>
      <c r="B79" s="213" t="str">
        <f t="shared" si="8"/>
        <v/>
      </c>
      <c r="C79" s="179"/>
      <c r="D79" s="179"/>
      <c r="E79" s="179"/>
      <c r="F79" s="179"/>
      <c r="G79" s="179"/>
      <c r="H79" s="180"/>
      <c r="I79" s="170" t="str">
        <f t="shared" si="14"/>
        <v/>
      </c>
      <c r="J79" s="286" t="str">
        <f t="shared" si="14"/>
        <v/>
      </c>
      <c r="K79" s="287"/>
      <c r="L79" s="171" t="str">
        <f t="shared" si="12"/>
        <v/>
      </c>
      <c r="M79" s="171" t="str">
        <f t="shared" si="12"/>
        <v/>
      </c>
      <c r="N79" s="211" t="str">
        <f t="shared" si="12"/>
        <v/>
      </c>
      <c r="O79" s="179"/>
      <c r="P79" s="179"/>
      <c r="Q79" s="179"/>
      <c r="R79" s="214"/>
      <c r="S79" s="175"/>
      <c r="T79" s="175"/>
      <c r="V79" s="235"/>
      <c r="W79" s="230"/>
      <c r="X79" s="230"/>
      <c r="Y79" s="230"/>
      <c r="Z79" s="230"/>
      <c r="AA79" s="230"/>
      <c r="AB79" s="231"/>
      <c r="AC79" s="236"/>
      <c r="AD79" s="288"/>
      <c r="AE79" s="289"/>
      <c r="AF79" s="274"/>
      <c r="AG79" s="270" t="str">
        <f>IF(V79="諸経費",ROUNDDOWN(SUM(AG$48:AG78)*T$1/100,-3),IF(AC79="","",ROUNDDOWN(AC79*AF79,0)))</f>
        <v/>
      </c>
      <c r="AH79" s="290" t="str">
        <f t="shared" si="13"/>
        <v/>
      </c>
      <c r="AI79" s="291"/>
      <c r="AJ79" s="291"/>
      <c r="AK79" s="291"/>
      <c r="AL79" s="292"/>
    </row>
    <row r="80" spans="1:38" ht="19.7" customHeight="1">
      <c r="A80" s="134">
        <f t="shared" si="11"/>
        <v>37</v>
      </c>
      <c r="B80" s="213" t="str">
        <f t="shared" si="8"/>
        <v/>
      </c>
      <c r="C80" s="179"/>
      <c r="D80" s="179"/>
      <c r="E80" s="179"/>
      <c r="F80" s="179"/>
      <c r="G80" s="179"/>
      <c r="H80" s="180"/>
      <c r="I80" s="170" t="str">
        <f t="shared" si="14"/>
        <v/>
      </c>
      <c r="J80" s="286" t="str">
        <f t="shared" si="14"/>
        <v/>
      </c>
      <c r="K80" s="287"/>
      <c r="L80" s="171" t="str">
        <f t="shared" si="12"/>
        <v/>
      </c>
      <c r="M80" s="171" t="str">
        <f t="shared" si="12"/>
        <v/>
      </c>
      <c r="N80" s="211" t="str">
        <f t="shared" si="12"/>
        <v/>
      </c>
      <c r="O80" s="179"/>
      <c r="P80" s="179"/>
      <c r="Q80" s="179"/>
      <c r="R80" s="214"/>
      <c r="S80" s="175"/>
      <c r="T80" s="175"/>
      <c r="V80" s="235"/>
      <c r="W80" s="230"/>
      <c r="X80" s="230"/>
      <c r="Y80" s="230"/>
      <c r="Z80" s="230"/>
      <c r="AA80" s="230"/>
      <c r="AB80" s="231"/>
      <c r="AC80" s="236"/>
      <c r="AD80" s="288"/>
      <c r="AE80" s="289"/>
      <c r="AF80" s="274"/>
      <c r="AG80" s="270" t="str">
        <f>IF(V80="諸経費",ROUNDDOWN(SUM(AG$48:AG79)*T$1/100,-3),IF(AC80="","",ROUNDDOWN(AC80*AF80,0)))</f>
        <v/>
      </c>
      <c r="AH80" s="290" t="str">
        <f t="shared" si="13"/>
        <v/>
      </c>
      <c r="AI80" s="291"/>
      <c r="AJ80" s="291"/>
      <c r="AK80" s="291"/>
      <c r="AL80" s="292"/>
    </row>
    <row r="81" spans="1:38" ht="19.7" customHeight="1">
      <c r="A81" s="134">
        <f t="shared" si="11"/>
        <v>38</v>
      </c>
      <c r="B81" s="213" t="str">
        <f t="shared" si="8"/>
        <v/>
      </c>
      <c r="C81" s="179"/>
      <c r="D81" s="179"/>
      <c r="E81" s="179"/>
      <c r="F81" s="179"/>
      <c r="G81" s="179"/>
      <c r="H81" s="180"/>
      <c r="I81" s="170" t="str">
        <f t="shared" si="14"/>
        <v/>
      </c>
      <c r="J81" s="286" t="str">
        <f t="shared" si="14"/>
        <v/>
      </c>
      <c r="K81" s="287"/>
      <c r="L81" s="171" t="str">
        <f t="shared" si="12"/>
        <v/>
      </c>
      <c r="M81" s="171" t="str">
        <f t="shared" si="12"/>
        <v/>
      </c>
      <c r="N81" s="211" t="str">
        <f t="shared" si="12"/>
        <v/>
      </c>
      <c r="O81" s="179"/>
      <c r="P81" s="179"/>
      <c r="Q81" s="179"/>
      <c r="R81" s="214"/>
      <c r="S81" s="175"/>
      <c r="T81" s="175"/>
      <c r="V81" s="235"/>
      <c r="W81" s="230"/>
      <c r="X81" s="230"/>
      <c r="Y81" s="230"/>
      <c r="Z81" s="230"/>
      <c r="AA81" s="230"/>
      <c r="AB81" s="231"/>
      <c r="AC81" s="236"/>
      <c r="AD81" s="288"/>
      <c r="AE81" s="289"/>
      <c r="AF81" s="274"/>
      <c r="AG81" s="270" t="str">
        <f>IF(V81="諸経費",ROUNDDOWN(SUM(AG$48:AG80)*T$1/100,-3),IF(AC81="","",ROUNDDOWN(AC81*AF81,0)))</f>
        <v/>
      </c>
      <c r="AH81" s="290" t="str">
        <f t="shared" si="13"/>
        <v/>
      </c>
      <c r="AI81" s="291"/>
      <c r="AJ81" s="291"/>
      <c r="AK81" s="291"/>
      <c r="AL81" s="292"/>
    </row>
    <row r="82" spans="1:38" ht="19.7" customHeight="1">
      <c r="A82" s="134">
        <f t="shared" si="11"/>
        <v>39</v>
      </c>
      <c r="B82" s="213" t="str">
        <f t="shared" si="8"/>
        <v/>
      </c>
      <c r="C82" s="179"/>
      <c r="D82" s="179"/>
      <c r="E82" s="179"/>
      <c r="F82" s="179"/>
      <c r="G82" s="179"/>
      <c r="H82" s="180"/>
      <c r="I82" s="170" t="str">
        <f t="shared" si="14"/>
        <v/>
      </c>
      <c r="J82" s="286" t="str">
        <f t="shared" si="14"/>
        <v/>
      </c>
      <c r="K82" s="287"/>
      <c r="L82" s="171" t="str">
        <f t="shared" si="12"/>
        <v/>
      </c>
      <c r="M82" s="171" t="str">
        <f t="shared" si="12"/>
        <v/>
      </c>
      <c r="N82" s="211" t="str">
        <f t="shared" si="12"/>
        <v/>
      </c>
      <c r="O82" s="179"/>
      <c r="P82" s="179"/>
      <c r="Q82" s="179"/>
      <c r="R82" s="214"/>
      <c r="S82" s="175"/>
      <c r="T82" s="175"/>
      <c r="V82" s="235"/>
      <c r="W82" s="230"/>
      <c r="X82" s="230"/>
      <c r="Y82" s="230"/>
      <c r="Z82" s="230"/>
      <c r="AA82" s="230"/>
      <c r="AB82" s="231"/>
      <c r="AC82" s="236"/>
      <c r="AD82" s="288"/>
      <c r="AE82" s="289"/>
      <c r="AF82" s="274"/>
      <c r="AG82" s="270" t="str">
        <f>IF(V82="諸経費",ROUNDDOWN(SUM(AG$48:AG81)*T$1/100,-3),IF(AC82="","",ROUNDDOWN(AC82*AF82,0)))</f>
        <v/>
      </c>
      <c r="AH82" s="290" t="str">
        <f t="shared" si="13"/>
        <v/>
      </c>
      <c r="AI82" s="291"/>
      <c r="AJ82" s="291"/>
      <c r="AK82" s="291"/>
      <c r="AL82" s="292"/>
    </row>
    <row r="83" spans="1:38" ht="19.7" customHeight="1">
      <c r="A83" s="134">
        <f t="shared" si="11"/>
        <v>40</v>
      </c>
      <c r="B83" s="213" t="str">
        <f t="shared" si="8"/>
        <v/>
      </c>
      <c r="C83" s="179"/>
      <c r="D83" s="179"/>
      <c r="E83" s="179"/>
      <c r="F83" s="179"/>
      <c r="G83" s="179"/>
      <c r="H83" s="180"/>
      <c r="I83" s="170" t="str">
        <f t="shared" si="14"/>
        <v/>
      </c>
      <c r="J83" s="286" t="str">
        <f t="shared" si="14"/>
        <v/>
      </c>
      <c r="K83" s="287"/>
      <c r="L83" s="171" t="str">
        <f t="shared" si="12"/>
        <v/>
      </c>
      <c r="M83" s="171" t="str">
        <f t="shared" si="12"/>
        <v/>
      </c>
      <c r="N83" s="211" t="str">
        <f t="shared" si="12"/>
        <v/>
      </c>
      <c r="O83" s="179"/>
      <c r="P83" s="179"/>
      <c r="Q83" s="179"/>
      <c r="R83" s="214"/>
      <c r="S83" s="175"/>
      <c r="T83" s="175"/>
      <c r="V83" s="235"/>
      <c r="W83" s="230"/>
      <c r="X83" s="230"/>
      <c r="Y83" s="230"/>
      <c r="Z83" s="230"/>
      <c r="AA83" s="230"/>
      <c r="AB83" s="231"/>
      <c r="AC83" s="236"/>
      <c r="AD83" s="288"/>
      <c r="AE83" s="289"/>
      <c r="AF83" s="274"/>
      <c r="AG83" s="270" t="str">
        <f>IF(V83="諸経費",ROUNDDOWN(SUM(AG$48:AG82)*T$1/100,-3),IF(AC83="","",ROUNDDOWN(AC83*AF83,0)))</f>
        <v/>
      </c>
      <c r="AH83" s="290" t="str">
        <f t="shared" si="13"/>
        <v/>
      </c>
      <c r="AI83" s="291"/>
      <c r="AJ83" s="291"/>
      <c r="AK83" s="291"/>
      <c r="AL83" s="292"/>
    </row>
    <row r="84" spans="1:38" ht="19.7" customHeight="1">
      <c r="A84" s="134">
        <f t="shared" si="11"/>
        <v>41</v>
      </c>
      <c r="B84" s="213" t="str">
        <f t="shared" si="8"/>
        <v/>
      </c>
      <c r="C84" s="179"/>
      <c r="D84" s="179"/>
      <c r="E84" s="179"/>
      <c r="F84" s="179"/>
      <c r="G84" s="179"/>
      <c r="H84" s="180"/>
      <c r="I84" s="170" t="str">
        <f t="shared" si="14"/>
        <v/>
      </c>
      <c r="J84" s="286" t="str">
        <f t="shared" si="14"/>
        <v/>
      </c>
      <c r="K84" s="287"/>
      <c r="L84" s="171" t="str">
        <f t="shared" si="12"/>
        <v/>
      </c>
      <c r="M84" s="171" t="str">
        <f t="shared" si="12"/>
        <v/>
      </c>
      <c r="N84" s="211" t="str">
        <f t="shared" si="12"/>
        <v/>
      </c>
      <c r="O84" s="179"/>
      <c r="P84" s="179"/>
      <c r="Q84" s="179"/>
      <c r="R84" s="214"/>
      <c r="S84" s="175"/>
      <c r="T84" s="175"/>
      <c r="V84" s="235"/>
      <c r="W84" s="230"/>
      <c r="X84" s="230"/>
      <c r="Y84" s="230"/>
      <c r="Z84" s="230"/>
      <c r="AA84" s="230"/>
      <c r="AB84" s="231"/>
      <c r="AC84" s="236"/>
      <c r="AD84" s="288"/>
      <c r="AE84" s="289"/>
      <c r="AF84" s="274"/>
      <c r="AG84" s="270" t="str">
        <f>IF(V84="諸経費",ROUNDDOWN(SUM(AG$48:AG83)*T$1/100,-3),IF(AC84="","",ROUNDDOWN(AC84*AF84,0)))</f>
        <v/>
      </c>
      <c r="AH84" s="290" t="str">
        <f t="shared" si="13"/>
        <v/>
      </c>
      <c r="AI84" s="291"/>
      <c r="AJ84" s="291"/>
      <c r="AK84" s="291"/>
      <c r="AL84" s="292"/>
    </row>
    <row r="85" spans="1:38" ht="19.7" customHeight="1">
      <c r="A85" s="134">
        <f t="shared" si="11"/>
        <v>42</v>
      </c>
      <c r="B85" s="213" t="str">
        <f t="shared" si="8"/>
        <v/>
      </c>
      <c r="C85" s="179"/>
      <c r="D85" s="179"/>
      <c r="E85" s="179"/>
      <c r="F85" s="179"/>
      <c r="G85" s="179"/>
      <c r="H85" s="180"/>
      <c r="I85" s="189" t="str">
        <f t="shared" si="14"/>
        <v/>
      </c>
      <c r="J85" s="286" t="str">
        <f t="shared" si="14"/>
        <v/>
      </c>
      <c r="K85" s="287"/>
      <c r="L85" s="190" t="str">
        <f t="shared" si="12"/>
        <v/>
      </c>
      <c r="M85" s="191" t="str">
        <f t="shared" si="12"/>
        <v/>
      </c>
      <c r="N85" s="211" t="str">
        <f t="shared" si="12"/>
        <v/>
      </c>
      <c r="O85" s="179"/>
      <c r="P85" s="179"/>
      <c r="Q85" s="179"/>
      <c r="R85" s="214"/>
      <c r="S85" s="175"/>
      <c r="T85" s="175"/>
      <c r="V85" s="235"/>
      <c r="W85" s="230"/>
      <c r="X85" s="230"/>
      <c r="Y85" s="230"/>
      <c r="Z85" s="230"/>
      <c r="AA85" s="230"/>
      <c r="AB85" s="231"/>
      <c r="AC85" s="236"/>
      <c r="AD85" s="288"/>
      <c r="AE85" s="289"/>
      <c r="AF85" s="237"/>
      <c r="AG85" s="270" t="str">
        <f>IF(V85="諸経費",ROUNDDOWN(SUM(AG$48:AG84)*T$1/100,-3),IF(AC85="","",ROUNDDOWN(AC85*AF85,0)))</f>
        <v/>
      </c>
      <c r="AH85" s="290" t="str">
        <f t="shared" si="13"/>
        <v/>
      </c>
      <c r="AI85" s="291"/>
      <c r="AJ85" s="291"/>
      <c r="AK85" s="291"/>
      <c r="AL85" s="292"/>
    </row>
    <row r="86" spans="1:38" ht="19.7" customHeight="1">
      <c r="A86" s="134">
        <f t="shared" si="11"/>
        <v>43</v>
      </c>
      <c r="B86" s="213" t="str">
        <f t="shared" si="8"/>
        <v/>
      </c>
      <c r="C86" s="179"/>
      <c r="D86" s="179"/>
      <c r="E86" s="179"/>
      <c r="F86" s="179"/>
      <c r="G86" s="179"/>
      <c r="H86" s="180"/>
      <c r="I86" s="189" t="str">
        <f t="shared" si="14"/>
        <v/>
      </c>
      <c r="J86" s="286" t="str">
        <f t="shared" si="14"/>
        <v/>
      </c>
      <c r="K86" s="287"/>
      <c r="L86" s="190" t="str">
        <f t="shared" si="12"/>
        <v/>
      </c>
      <c r="M86" s="191" t="str">
        <f t="shared" si="12"/>
        <v/>
      </c>
      <c r="N86" s="211" t="str">
        <f t="shared" si="12"/>
        <v/>
      </c>
      <c r="O86" s="179"/>
      <c r="P86" s="179"/>
      <c r="Q86" s="179"/>
      <c r="R86" s="214"/>
      <c r="S86" s="175"/>
      <c r="T86" s="175"/>
      <c r="V86" s="235"/>
      <c r="W86" s="230"/>
      <c r="X86" s="230"/>
      <c r="Y86" s="230"/>
      <c r="Z86" s="230"/>
      <c r="AA86" s="230"/>
      <c r="AB86" s="231"/>
      <c r="AC86" s="236"/>
      <c r="AD86" s="288"/>
      <c r="AE86" s="289"/>
      <c r="AF86" s="237"/>
      <c r="AG86" s="270" t="str">
        <f>IF(V86="諸経費",ROUNDDOWN(SUM(AG$48:AG85)*T$1/100,-3),IF(AC86="","",ROUNDDOWN(AC86*AF86,0)))</f>
        <v/>
      </c>
      <c r="AH86" s="290" t="str">
        <f t="shared" si="13"/>
        <v/>
      </c>
      <c r="AI86" s="291"/>
      <c r="AJ86" s="291"/>
      <c r="AK86" s="291"/>
      <c r="AL86" s="292"/>
    </row>
    <row r="87" spans="1:38" ht="19.7" customHeight="1">
      <c r="A87" s="134">
        <f t="shared" si="11"/>
        <v>44</v>
      </c>
      <c r="B87" s="213" t="str">
        <f t="shared" si="8"/>
        <v/>
      </c>
      <c r="C87" s="179"/>
      <c r="D87" s="179"/>
      <c r="E87" s="179"/>
      <c r="F87" s="179"/>
      <c r="G87" s="179"/>
      <c r="H87" s="180"/>
      <c r="I87" s="189" t="str">
        <f t="shared" si="14"/>
        <v/>
      </c>
      <c r="J87" s="215" t="str">
        <f t="shared" si="14"/>
        <v/>
      </c>
      <c r="K87" s="180"/>
      <c r="L87" s="190" t="str">
        <f>IF(AF87="","",AF87)</f>
        <v/>
      </c>
      <c r="M87" s="191" t="str">
        <f t="shared" si="12"/>
        <v/>
      </c>
      <c r="N87" s="211" t="str">
        <f t="shared" si="12"/>
        <v/>
      </c>
      <c r="O87" s="179"/>
      <c r="P87" s="179"/>
      <c r="Q87" s="179"/>
      <c r="R87" s="214"/>
      <c r="S87" s="175"/>
      <c r="T87" s="175"/>
      <c r="V87" s="235"/>
      <c r="W87" s="230"/>
      <c r="X87" s="230"/>
      <c r="Y87" s="230"/>
      <c r="Z87" s="230"/>
      <c r="AA87" s="230"/>
      <c r="AB87" s="231"/>
      <c r="AC87" s="236"/>
      <c r="AD87" s="288"/>
      <c r="AE87" s="289"/>
      <c r="AF87" s="237"/>
      <c r="AG87" s="270" t="str">
        <f>IF(V87="諸経費",ROUNDDOWN(SUM(AG$48:AG86)*T$1/100,-3),IF(AC87="","",ROUNDDOWN(AC87*AF87,0)))</f>
        <v/>
      </c>
      <c r="AH87" s="290" t="str">
        <f t="shared" si="13"/>
        <v/>
      </c>
      <c r="AI87" s="291"/>
      <c r="AJ87" s="291"/>
      <c r="AK87" s="291"/>
      <c r="AL87" s="292"/>
    </row>
    <row r="88" spans="1:38" ht="19.7" customHeight="1">
      <c r="A88" s="134">
        <f t="shared" si="11"/>
        <v>45</v>
      </c>
      <c r="B88" s="216" t="str">
        <f t="shared" si="8"/>
        <v/>
      </c>
      <c r="C88" s="202" t="str">
        <f t="shared" si="8"/>
        <v/>
      </c>
      <c r="D88" s="202" t="str">
        <f t="shared" si="8"/>
        <v/>
      </c>
      <c r="E88" s="202" t="str">
        <f t="shared" si="8"/>
        <v/>
      </c>
      <c r="F88" s="202" t="str">
        <f t="shared" si="8"/>
        <v/>
      </c>
      <c r="G88" s="202" t="str">
        <f t="shared" si="8"/>
        <v/>
      </c>
      <c r="H88" s="217" t="str">
        <f t="shared" si="8"/>
        <v/>
      </c>
      <c r="I88" s="199" t="str">
        <f t="shared" si="14"/>
        <v/>
      </c>
      <c r="J88" s="293" t="str">
        <f t="shared" si="14"/>
        <v/>
      </c>
      <c r="K88" s="294"/>
      <c r="L88" s="200" t="str">
        <f t="shared" si="12"/>
        <v/>
      </c>
      <c r="M88" s="218" t="str">
        <f t="shared" si="12"/>
        <v/>
      </c>
      <c r="N88" s="271" t="str">
        <f t="shared" si="12"/>
        <v/>
      </c>
      <c r="O88" s="202"/>
      <c r="P88" s="202"/>
      <c r="Q88" s="202"/>
      <c r="R88" s="203"/>
      <c r="S88" s="175"/>
      <c r="T88" s="175"/>
      <c r="V88" s="238"/>
      <c r="W88" s="239"/>
      <c r="X88" s="239"/>
      <c r="Y88" s="239"/>
      <c r="Z88" s="239"/>
      <c r="AA88" s="239"/>
      <c r="AB88" s="240"/>
      <c r="AC88" s="241"/>
      <c r="AD88" s="295"/>
      <c r="AE88" s="296"/>
      <c r="AF88" s="242"/>
      <c r="AG88" s="219" t="str">
        <f>IF(V88="諸経費",ROUNDDOWN(SUM(AG$48:AG87)*T$1/100,-3),IF(AC88="","",ROUNDDOWN(AC88*AF88,0)))</f>
        <v/>
      </c>
      <c r="AH88" s="297" t="str">
        <f t="shared" si="13"/>
        <v/>
      </c>
      <c r="AI88" s="298"/>
      <c r="AJ88" s="298"/>
      <c r="AK88" s="298"/>
      <c r="AL88" s="299"/>
    </row>
  </sheetData>
  <sheetProtection selectLockedCells="1" selectUnlockedCells="1"/>
  <mergeCells count="236">
    <mergeCell ref="F13:H15"/>
    <mergeCell ref="AA13:AB14"/>
    <mergeCell ref="F16:H16"/>
    <mergeCell ref="F9:H10"/>
    <mergeCell ref="V10:W10"/>
    <mergeCell ref="AA12:AB12"/>
    <mergeCell ref="I9:R10"/>
    <mergeCell ref="I11:R11"/>
    <mergeCell ref="AV2:AV4"/>
    <mergeCell ref="L4:R4"/>
    <mergeCell ref="V5:AL5"/>
    <mergeCell ref="AF7:AL7"/>
    <mergeCell ref="F8:H8"/>
    <mergeCell ref="W1:AF2"/>
    <mergeCell ref="I8:R8"/>
    <mergeCell ref="I7:L7"/>
    <mergeCell ref="AP1:AQ1"/>
    <mergeCell ref="B2:R2"/>
    <mergeCell ref="AR2:AR4"/>
    <mergeCell ref="AS2:AS4"/>
    <mergeCell ref="AT2:AT4"/>
    <mergeCell ref="AU2:AU4"/>
    <mergeCell ref="I12:R12"/>
    <mergeCell ref="I13:R15"/>
    <mergeCell ref="B23:H23"/>
    <mergeCell ref="J23:K23"/>
    <mergeCell ref="N23:R23"/>
    <mergeCell ref="V23:AB23"/>
    <mergeCell ref="AD23:AE23"/>
    <mergeCell ref="AH23:AL23"/>
    <mergeCell ref="F17:H17"/>
    <mergeCell ref="V18:W18"/>
    <mergeCell ref="V20:X20"/>
    <mergeCell ref="AE20:AF21"/>
    <mergeCell ref="AG20:AL20"/>
    <mergeCell ref="M21:R21"/>
    <mergeCell ref="V21:W21"/>
    <mergeCell ref="AG21:AL21"/>
    <mergeCell ref="J26:K26"/>
    <mergeCell ref="AD26:AE26"/>
    <mergeCell ref="AH26:AL26"/>
    <mergeCell ref="J27:K27"/>
    <mergeCell ref="AD27:AE27"/>
    <mergeCell ref="AH27:AL27"/>
    <mergeCell ref="J24:K24"/>
    <mergeCell ref="AD24:AE24"/>
    <mergeCell ref="AH24:AL24"/>
    <mergeCell ref="J25:K25"/>
    <mergeCell ref="AD25:AE25"/>
    <mergeCell ref="AH25:AL25"/>
    <mergeCell ref="J30:K30"/>
    <mergeCell ref="AD30:AE30"/>
    <mergeCell ref="AH30:AL30"/>
    <mergeCell ref="J31:K31"/>
    <mergeCell ref="AD31:AE31"/>
    <mergeCell ref="AH31:AL31"/>
    <mergeCell ref="J28:K28"/>
    <mergeCell ref="AD28:AE28"/>
    <mergeCell ref="AH28:AL28"/>
    <mergeCell ref="J29:K29"/>
    <mergeCell ref="AD29:AE29"/>
    <mergeCell ref="AH29:AL29"/>
    <mergeCell ref="J34:K34"/>
    <mergeCell ref="AD34:AE34"/>
    <mergeCell ref="AH34:AL34"/>
    <mergeCell ref="J35:K35"/>
    <mergeCell ref="AD35:AE35"/>
    <mergeCell ref="AH35:AL35"/>
    <mergeCell ref="J32:K32"/>
    <mergeCell ref="AD32:AE32"/>
    <mergeCell ref="AH32:AL32"/>
    <mergeCell ref="J33:K33"/>
    <mergeCell ref="AD33:AE33"/>
    <mergeCell ref="AH33:AL33"/>
    <mergeCell ref="J38:K38"/>
    <mergeCell ref="AD38:AE38"/>
    <mergeCell ref="AH38:AL38"/>
    <mergeCell ref="J39:K39"/>
    <mergeCell ref="AD39:AE39"/>
    <mergeCell ref="AH39:AL39"/>
    <mergeCell ref="J36:K36"/>
    <mergeCell ref="AD36:AE36"/>
    <mergeCell ref="AH36:AL36"/>
    <mergeCell ref="J37:K37"/>
    <mergeCell ref="AD37:AE37"/>
    <mergeCell ref="AH37:AL37"/>
    <mergeCell ref="AH42:AL42"/>
    <mergeCell ref="J43:K43"/>
    <mergeCell ref="N43:R43"/>
    <mergeCell ref="AD43:AE43"/>
    <mergeCell ref="AH43:AL43"/>
    <mergeCell ref="J40:K40"/>
    <mergeCell ref="AD40:AE40"/>
    <mergeCell ref="AH40:AL40"/>
    <mergeCell ref="J41:K41"/>
    <mergeCell ref="AD41:AE41"/>
    <mergeCell ref="AH41:AL41"/>
    <mergeCell ref="J44:K44"/>
    <mergeCell ref="AD44:AE44"/>
    <mergeCell ref="B47:H47"/>
    <mergeCell ref="J47:K47"/>
    <mergeCell ref="N47:R47"/>
    <mergeCell ref="V47:AB47"/>
    <mergeCell ref="AD47:AE47"/>
    <mergeCell ref="J42:K42"/>
    <mergeCell ref="N42:R42"/>
    <mergeCell ref="AD42:AE42"/>
    <mergeCell ref="J50:K50"/>
    <mergeCell ref="AD50:AE50"/>
    <mergeCell ref="AH50:AL50"/>
    <mergeCell ref="J51:K51"/>
    <mergeCell ref="AD51:AE51"/>
    <mergeCell ref="AH51:AL51"/>
    <mergeCell ref="AH47:AL47"/>
    <mergeCell ref="J48:K48"/>
    <mergeCell ref="AD48:AE48"/>
    <mergeCell ref="J49:K49"/>
    <mergeCell ref="AD49:AE49"/>
    <mergeCell ref="AH49:AL49"/>
    <mergeCell ref="J54:K54"/>
    <mergeCell ref="AD54:AE54"/>
    <mergeCell ref="AH54:AL54"/>
    <mergeCell ref="J55:K55"/>
    <mergeCell ref="AD55:AE55"/>
    <mergeCell ref="AH55:AL55"/>
    <mergeCell ref="J52:K52"/>
    <mergeCell ref="AD52:AE52"/>
    <mergeCell ref="AH52:AL52"/>
    <mergeCell ref="J53:K53"/>
    <mergeCell ref="AD53:AE53"/>
    <mergeCell ref="AH53:AL53"/>
    <mergeCell ref="J58:K58"/>
    <mergeCell ref="AD58:AE58"/>
    <mergeCell ref="AH58:AL58"/>
    <mergeCell ref="J59:K59"/>
    <mergeCell ref="AD59:AE59"/>
    <mergeCell ref="AH59:AL59"/>
    <mergeCell ref="J56:K56"/>
    <mergeCell ref="AD56:AE56"/>
    <mergeCell ref="AH56:AL56"/>
    <mergeCell ref="J57:K57"/>
    <mergeCell ref="AD57:AE57"/>
    <mergeCell ref="AH57:AL57"/>
    <mergeCell ref="J62:K62"/>
    <mergeCell ref="AD62:AE62"/>
    <mergeCell ref="AH62:AL62"/>
    <mergeCell ref="J63:K63"/>
    <mergeCell ref="AD63:AE63"/>
    <mergeCell ref="AH63:AL63"/>
    <mergeCell ref="J60:K60"/>
    <mergeCell ref="AD60:AE60"/>
    <mergeCell ref="AH60:AL60"/>
    <mergeCell ref="J61:K61"/>
    <mergeCell ref="AD61:AE61"/>
    <mergeCell ref="AH61:AL61"/>
    <mergeCell ref="J66:K66"/>
    <mergeCell ref="AD66:AE66"/>
    <mergeCell ref="AH66:AL66"/>
    <mergeCell ref="J67:K67"/>
    <mergeCell ref="AD67:AE67"/>
    <mergeCell ref="AH67:AL67"/>
    <mergeCell ref="J64:K64"/>
    <mergeCell ref="AD64:AE64"/>
    <mergeCell ref="AH64:AL64"/>
    <mergeCell ref="J65:K65"/>
    <mergeCell ref="AD65:AE65"/>
    <mergeCell ref="AH65:AL65"/>
    <mergeCell ref="J70:K70"/>
    <mergeCell ref="AD70:AE70"/>
    <mergeCell ref="AH70:AL70"/>
    <mergeCell ref="J71:K71"/>
    <mergeCell ref="AD71:AE71"/>
    <mergeCell ref="AH71:AL71"/>
    <mergeCell ref="J68:K68"/>
    <mergeCell ref="AD68:AE68"/>
    <mergeCell ref="AH68:AL68"/>
    <mergeCell ref="J69:K69"/>
    <mergeCell ref="AD69:AE69"/>
    <mergeCell ref="AH69:AL69"/>
    <mergeCell ref="J74:K74"/>
    <mergeCell ref="AD74:AE74"/>
    <mergeCell ref="AH74:AL74"/>
    <mergeCell ref="J75:K75"/>
    <mergeCell ref="AD75:AE75"/>
    <mergeCell ref="AH75:AL75"/>
    <mergeCell ref="J72:K72"/>
    <mergeCell ref="AD72:AE72"/>
    <mergeCell ref="AH72:AL72"/>
    <mergeCell ref="J73:K73"/>
    <mergeCell ref="AD73:AE73"/>
    <mergeCell ref="AH73:AL73"/>
    <mergeCell ref="AH78:AL78"/>
    <mergeCell ref="J79:K79"/>
    <mergeCell ref="AD79:AE79"/>
    <mergeCell ref="AH79:AL79"/>
    <mergeCell ref="J76:K76"/>
    <mergeCell ref="AD76:AE76"/>
    <mergeCell ref="AH76:AL76"/>
    <mergeCell ref="J77:K77"/>
    <mergeCell ref="AD77:AE77"/>
    <mergeCell ref="AH77:AL77"/>
    <mergeCell ref="AD87:AE87"/>
    <mergeCell ref="AH87:AL87"/>
    <mergeCell ref="J88:K88"/>
    <mergeCell ref="AD88:AE88"/>
    <mergeCell ref="AH88:AL88"/>
    <mergeCell ref="J84:K84"/>
    <mergeCell ref="AD84:AE84"/>
    <mergeCell ref="AH84:AL84"/>
    <mergeCell ref="J85:K85"/>
    <mergeCell ref="AD85:AE85"/>
    <mergeCell ref="AH85:AL85"/>
    <mergeCell ref="I16:R16"/>
    <mergeCell ref="I17:R17"/>
    <mergeCell ref="AC11:AF11"/>
    <mergeCell ref="AC12:AL12"/>
    <mergeCell ref="AC13:AL14"/>
    <mergeCell ref="AC15:AL15"/>
    <mergeCell ref="AC16:AL16"/>
    <mergeCell ref="J86:K86"/>
    <mergeCell ref="AD86:AE86"/>
    <mergeCell ref="AH86:AL86"/>
    <mergeCell ref="J82:K82"/>
    <mergeCell ref="AD82:AE82"/>
    <mergeCell ref="AH82:AL82"/>
    <mergeCell ref="J83:K83"/>
    <mergeCell ref="AD83:AE83"/>
    <mergeCell ref="AH83:AL83"/>
    <mergeCell ref="J80:K80"/>
    <mergeCell ref="AD80:AE80"/>
    <mergeCell ref="AH80:AL80"/>
    <mergeCell ref="J81:K81"/>
    <mergeCell ref="AD81:AE81"/>
    <mergeCell ref="AH81:AL81"/>
    <mergeCell ref="J78:K78"/>
    <mergeCell ref="AD78:AE78"/>
  </mergeCells>
  <phoneticPr fontId="2"/>
  <dataValidations disablePrompts="1" count="1">
    <dataValidation type="list" allowBlank="1" showInputMessage="1" showErrorMessage="1" sqref="T4">
      <formula1>$AP$2:$AP$5</formula1>
    </dataValidation>
  </dataValidations>
  <printOptions horizontalCentered="1"/>
  <pageMargins left="0.98425196850393704" right="0.98425196850393704" top="0.39370078740157483" bottom="0.19685039370078741" header="0" footer="0"/>
  <pageSetup paperSize="9" orientation="portrait" blackAndWhite="1" r:id="rId1"/>
  <headerFooter alignWithMargins="0"/>
  <rowBreaks count="2" manualBreakCount="2">
    <brk id="45" min="1" max="17" man="1"/>
    <brk id="45" min="21" max="37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8"/>
  <sheetViews>
    <sheetView showGridLines="0" view="pageBreakPreview" zoomScaleNormal="100" zoomScaleSheetLayoutView="100" workbookViewId="0"/>
  </sheetViews>
  <sheetFormatPr defaultRowHeight="19.7" customHeight="1"/>
  <cols>
    <col min="1" max="1" width="3.7109375" style="1" customWidth="1"/>
    <col min="2" max="8" width="5.85546875" style="1" customWidth="1"/>
    <col min="9" max="9" width="6.7109375" style="1" customWidth="1"/>
    <col min="10" max="10" width="0.85546875" style="1" customWidth="1"/>
    <col min="11" max="11" width="4.28515625" style="1" customWidth="1"/>
    <col min="12" max="12" width="9.7109375" style="1" customWidth="1"/>
    <col min="13" max="13" width="11.7109375" style="1" customWidth="1"/>
    <col min="14" max="18" width="2" style="1" customWidth="1"/>
    <col min="19" max="19" width="22.42578125" style="1" customWidth="1"/>
    <col min="20" max="20" width="8.7109375" style="1" customWidth="1"/>
    <col min="21" max="21" width="4" style="1" bestFit="1" customWidth="1"/>
    <col min="22" max="28" width="5.85546875" style="1" customWidth="1"/>
    <col min="29" max="29" width="6.7109375" style="1" customWidth="1"/>
    <col min="30" max="30" width="0.85546875" style="1" customWidth="1"/>
    <col min="31" max="31" width="4.28515625" style="1" customWidth="1"/>
    <col min="32" max="32" width="9.7109375" style="1" customWidth="1"/>
    <col min="33" max="33" width="11.7109375" style="1" customWidth="1"/>
    <col min="34" max="38" width="2" style="1" customWidth="1"/>
    <col min="39" max="39" width="2.7109375" style="1" customWidth="1"/>
    <col min="40" max="40" width="9.140625" style="1"/>
    <col min="41" max="41" width="15.42578125" style="1" bestFit="1" customWidth="1"/>
    <col min="42" max="42" width="7" style="1" bestFit="1" customWidth="1"/>
    <col min="43" max="43" width="2.85546875" style="1" bestFit="1" customWidth="1"/>
    <col min="44" max="16384" width="9.140625" style="1"/>
  </cols>
  <sheetData>
    <row r="1" spans="1:48" ht="19.7" customHeight="1" thickTop="1" thickBot="1">
      <c r="A1" s="27" t="s">
        <v>13</v>
      </c>
      <c r="S1" s="112" t="s">
        <v>52</v>
      </c>
      <c r="T1" s="51">
        <v>25</v>
      </c>
      <c r="U1" s="38" t="s">
        <v>17</v>
      </c>
      <c r="AP1" s="420" t="s">
        <v>26</v>
      </c>
      <c r="AQ1" s="420"/>
      <c r="AR1" s="251"/>
      <c r="AS1" s="251"/>
      <c r="AT1" s="251"/>
      <c r="AU1" s="251"/>
      <c r="AV1" s="251"/>
    </row>
    <row r="2" spans="1:48" ht="19.7" customHeight="1" thickTop="1" thickBot="1">
      <c r="B2" s="418" t="s">
        <v>8</v>
      </c>
      <c r="C2" s="418"/>
      <c r="D2" s="418"/>
      <c r="E2" s="418"/>
      <c r="F2" s="418"/>
      <c r="G2" s="418"/>
      <c r="H2" s="418"/>
      <c r="I2" s="418"/>
      <c r="J2" s="418"/>
      <c r="K2" s="418"/>
      <c r="L2" s="418"/>
      <c r="M2" s="418"/>
      <c r="N2" s="418"/>
      <c r="O2" s="418"/>
      <c r="P2" s="418"/>
      <c r="Q2" s="418"/>
      <c r="R2" s="418"/>
      <c r="S2" s="112" t="s">
        <v>32</v>
      </c>
      <c r="T2" s="51">
        <v>10</v>
      </c>
      <c r="U2" s="38" t="s">
        <v>17</v>
      </c>
      <c r="AP2" s="111" t="s">
        <v>27</v>
      </c>
      <c r="AQ2" s="111">
        <v>2</v>
      </c>
      <c r="AR2" s="415"/>
      <c r="AS2" s="415"/>
      <c r="AT2" s="415"/>
      <c r="AU2" s="415"/>
      <c r="AV2" s="415"/>
    </row>
    <row r="3" spans="1:48" ht="19.7" customHeight="1" thickTop="1" thickBot="1">
      <c r="T3" s="101" t="s">
        <v>21</v>
      </c>
      <c r="AP3" s="111" t="s">
        <v>28</v>
      </c>
      <c r="AQ3" s="111">
        <v>3</v>
      </c>
      <c r="AR3" s="415"/>
      <c r="AS3" s="415"/>
      <c r="AT3" s="415"/>
      <c r="AU3" s="415"/>
      <c r="AV3" s="415"/>
    </row>
    <row r="4" spans="1:48" ht="19.7" customHeight="1" thickTop="1" thickBot="1">
      <c r="L4" s="417">
        <v>0</v>
      </c>
      <c r="M4" s="417"/>
      <c r="N4" s="417"/>
      <c r="O4" s="417"/>
      <c r="P4" s="417"/>
      <c r="Q4" s="417"/>
      <c r="R4" s="417"/>
      <c r="S4" s="113" t="s">
        <v>31</v>
      </c>
      <c r="T4" s="51" t="s">
        <v>29</v>
      </c>
      <c r="V4" s="252"/>
      <c r="W4" s="252"/>
      <c r="X4" s="252"/>
      <c r="Y4" s="252"/>
      <c r="Z4" s="252"/>
      <c r="AA4" s="252"/>
      <c r="AB4" s="252"/>
      <c r="AC4" s="252"/>
      <c r="AD4" s="252"/>
      <c r="AE4" s="252"/>
      <c r="AF4" s="252"/>
      <c r="AG4" s="252"/>
      <c r="AH4" s="252"/>
      <c r="AI4" s="252"/>
      <c r="AJ4" s="252"/>
      <c r="AK4" s="252"/>
      <c r="AL4" s="252"/>
      <c r="AP4" s="111" t="s">
        <v>29</v>
      </c>
      <c r="AQ4" s="111">
        <v>4</v>
      </c>
      <c r="AR4" s="415"/>
      <c r="AS4" s="415"/>
      <c r="AT4" s="415"/>
      <c r="AU4" s="415"/>
      <c r="AV4" s="415"/>
    </row>
    <row r="5" spans="1:48" ht="19.7" customHeight="1" thickTop="1">
      <c r="B5" s="1" t="s">
        <v>5</v>
      </c>
      <c r="T5" s="101" t="s">
        <v>21</v>
      </c>
      <c r="V5" s="418" t="s">
        <v>22</v>
      </c>
      <c r="W5" s="418"/>
      <c r="X5" s="418"/>
      <c r="Y5" s="418"/>
      <c r="Z5" s="418"/>
      <c r="AA5" s="418"/>
      <c r="AB5" s="418"/>
      <c r="AC5" s="418"/>
      <c r="AD5" s="418"/>
      <c r="AE5" s="418"/>
      <c r="AF5" s="418"/>
      <c r="AG5" s="418"/>
      <c r="AH5" s="418"/>
      <c r="AI5" s="418"/>
      <c r="AJ5" s="418"/>
      <c r="AK5" s="418"/>
      <c r="AL5" s="418"/>
      <c r="AP5" s="111" t="s">
        <v>30</v>
      </c>
      <c r="AQ5" s="111">
        <v>5</v>
      </c>
    </row>
    <row r="6" spans="1:48" ht="19.7" customHeight="1">
      <c r="B6" s="129" t="s">
        <v>50</v>
      </c>
      <c r="T6" s="123">
        <f>VLOOKUP(T4,AP2:AQ5,2,FALSE)</f>
        <v>4</v>
      </c>
      <c r="AG6" s="125"/>
      <c r="AH6" s="125"/>
      <c r="AI6" s="125"/>
      <c r="AJ6" s="125"/>
      <c r="AK6" s="125"/>
      <c r="AL6" s="125"/>
    </row>
    <row r="7" spans="1:48" ht="19.7" customHeight="1">
      <c r="I7" s="353">
        <f>AC11</f>
        <v>6752395</v>
      </c>
      <c r="J7" s="353"/>
      <c r="K7" s="353"/>
      <c r="L7" s="353"/>
      <c r="M7" s="278"/>
      <c r="N7" s="279"/>
      <c r="O7" s="279"/>
      <c r="P7" s="279"/>
      <c r="Q7" s="279"/>
      <c r="R7" s="279"/>
      <c r="AF7" s="419">
        <v>0</v>
      </c>
      <c r="AG7" s="419"/>
      <c r="AH7" s="419"/>
      <c r="AI7" s="419"/>
      <c r="AJ7" s="419"/>
      <c r="AK7" s="419"/>
      <c r="AL7" s="419"/>
    </row>
    <row r="8" spans="1:48" ht="19.7" customHeight="1">
      <c r="E8" s="277"/>
      <c r="F8" s="349" t="s">
        <v>20</v>
      </c>
      <c r="G8" s="349"/>
      <c r="H8" s="349"/>
      <c r="I8" s="351" t="str">
        <f>+AC12</f>
        <v>兵庫県加西市北条町横尾1000番地</v>
      </c>
      <c r="J8" s="351"/>
      <c r="K8" s="351"/>
      <c r="L8" s="351"/>
      <c r="M8" s="351"/>
      <c r="N8" s="351"/>
      <c r="O8" s="351"/>
      <c r="P8" s="351"/>
      <c r="Q8" s="351"/>
      <c r="R8" s="351"/>
      <c r="S8" s="34"/>
      <c r="T8" s="34"/>
      <c r="V8" s="1" t="s">
        <v>5</v>
      </c>
    </row>
    <row r="9" spans="1:48" ht="19.7" customHeight="1">
      <c r="E9" s="37"/>
      <c r="F9" s="350" t="s">
        <v>19</v>
      </c>
      <c r="G9" s="350"/>
      <c r="H9" s="350"/>
      <c r="I9" s="352" t="str">
        <f>+AC13</f>
        <v>加西市株式会社</v>
      </c>
      <c r="J9" s="352"/>
      <c r="K9" s="352"/>
      <c r="L9" s="352"/>
      <c r="M9" s="352"/>
      <c r="N9" s="352"/>
      <c r="O9" s="352"/>
      <c r="P9" s="352"/>
      <c r="Q9" s="352"/>
      <c r="R9" s="352"/>
      <c r="S9" s="35"/>
      <c r="T9" s="35"/>
    </row>
    <row r="10" spans="1:48" ht="19.7" customHeight="1">
      <c r="E10" s="37"/>
      <c r="F10" s="350"/>
      <c r="G10" s="350"/>
      <c r="H10" s="350"/>
      <c r="I10" s="352"/>
      <c r="J10" s="352"/>
      <c r="K10" s="352"/>
      <c r="L10" s="352"/>
      <c r="M10" s="352"/>
      <c r="N10" s="352"/>
      <c r="O10" s="352"/>
      <c r="P10" s="352"/>
      <c r="Q10" s="352"/>
      <c r="R10" s="352"/>
      <c r="S10" s="35"/>
      <c r="T10" s="35"/>
      <c r="V10" s="415" t="s">
        <v>25</v>
      </c>
      <c r="W10" s="415"/>
      <c r="X10" s="109" t="s">
        <v>56</v>
      </c>
      <c r="Y10" s="52"/>
      <c r="Z10" s="22"/>
      <c r="AA10" s="22"/>
      <c r="AB10" s="2"/>
      <c r="AC10" s="2"/>
      <c r="AD10" s="2"/>
      <c r="AE10" s="2"/>
      <c r="AF10" s="2"/>
      <c r="AG10" s="2"/>
    </row>
    <row r="11" spans="1:48" ht="19.7" customHeight="1">
      <c r="H11" s="256"/>
      <c r="I11" s="423">
        <f>AC15</f>
        <v>0</v>
      </c>
      <c r="J11" s="423"/>
      <c r="K11" s="423"/>
      <c r="L11" s="423"/>
      <c r="M11" s="423"/>
      <c r="N11" s="423"/>
      <c r="O11" s="423"/>
      <c r="P11" s="423"/>
      <c r="Q11" s="423"/>
      <c r="R11" s="423"/>
      <c r="S11" s="35"/>
      <c r="T11" s="35"/>
      <c r="V11" s="251"/>
      <c r="W11" s="251"/>
      <c r="X11" s="244"/>
      <c r="Y11" s="245"/>
      <c r="Z11" s="246"/>
      <c r="AA11" s="246"/>
      <c r="AB11" s="16"/>
      <c r="AC11" s="400">
        <v>6752395</v>
      </c>
      <c r="AD11" s="400"/>
      <c r="AE11" s="400"/>
      <c r="AF11" s="400"/>
      <c r="AG11" s="400"/>
      <c r="AH11" s="280"/>
      <c r="AI11" s="280"/>
      <c r="AJ11" s="280"/>
      <c r="AK11" s="280"/>
      <c r="AL11" s="280"/>
    </row>
    <row r="12" spans="1:48" ht="19.7" customHeight="1">
      <c r="H12" s="256"/>
      <c r="I12" s="416" t="str">
        <f>AC16</f>
        <v>℡ 0790-42-8760　　FAX 0790-42-5992</v>
      </c>
      <c r="J12" s="416"/>
      <c r="K12" s="416"/>
      <c r="L12" s="416"/>
      <c r="M12" s="416"/>
      <c r="N12" s="416"/>
      <c r="O12" s="416"/>
      <c r="P12" s="416"/>
      <c r="Q12" s="416"/>
      <c r="R12" s="416"/>
      <c r="S12" s="258"/>
      <c r="T12" s="258"/>
      <c r="AA12" s="349" t="s">
        <v>15</v>
      </c>
      <c r="AB12" s="349"/>
      <c r="AC12" s="401" t="s">
        <v>12</v>
      </c>
      <c r="AD12" s="401"/>
      <c r="AE12" s="401"/>
      <c r="AF12" s="401"/>
      <c r="AG12" s="401"/>
      <c r="AH12" s="401"/>
      <c r="AI12" s="401"/>
      <c r="AJ12" s="401"/>
      <c r="AK12" s="401"/>
      <c r="AL12" s="401"/>
    </row>
    <row r="13" spans="1:48" ht="19.7" customHeight="1">
      <c r="F13" s="350" t="s">
        <v>18</v>
      </c>
      <c r="G13" s="350"/>
      <c r="H13" s="350"/>
      <c r="K13" s="414" t="s">
        <v>49</v>
      </c>
      <c r="L13" s="414"/>
      <c r="M13" s="414"/>
      <c r="N13" s="414"/>
      <c r="O13" s="414"/>
      <c r="P13" s="414"/>
      <c r="Q13" s="414"/>
      <c r="R13" s="414"/>
      <c r="S13" s="28"/>
      <c r="T13" s="28"/>
      <c r="AA13" s="350" t="s">
        <v>16</v>
      </c>
      <c r="AB13" s="350"/>
      <c r="AC13" s="402" t="s">
        <v>53</v>
      </c>
      <c r="AD13" s="402"/>
      <c r="AE13" s="402"/>
      <c r="AF13" s="402"/>
      <c r="AG13" s="402"/>
      <c r="AH13" s="402"/>
      <c r="AI13" s="402"/>
      <c r="AJ13" s="402"/>
      <c r="AK13" s="402"/>
      <c r="AL13" s="402"/>
    </row>
    <row r="14" spans="1:48" ht="19.7" customHeight="1">
      <c r="F14" s="350"/>
      <c r="G14" s="350"/>
      <c r="H14" s="350"/>
      <c r="K14" s="414"/>
      <c r="L14" s="414"/>
      <c r="M14" s="414"/>
      <c r="N14" s="414"/>
      <c r="O14" s="414"/>
      <c r="P14" s="414"/>
      <c r="Q14" s="414"/>
      <c r="R14" s="414"/>
      <c r="S14" s="28"/>
      <c r="T14" s="28"/>
      <c r="AA14" s="350"/>
      <c r="AB14" s="350"/>
      <c r="AC14" s="402"/>
      <c r="AD14" s="402"/>
      <c r="AE14" s="402"/>
      <c r="AF14" s="402"/>
      <c r="AG14" s="402"/>
      <c r="AH14" s="402"/>
      <c r="AI14" s="402"/>
      <c r="AJ14" s="402"/>
      <c r="AK14" s="402"/>
      <c r="AL14" s="402"/>
    </row>
    <row r="15" spans="1:48" ht="19.7" customHeight="1">
      <c r="F15" s="350"/>
      <c r="G15" s="350"/>
      <c r="H15" s="350"/>
      <c r="K15" s="414"/>
      <c r="L15" s="414"/>
      <c r="M15" s="414"/>
      <c r="N15" s="414"/>
      <c r="O15" s="414"/>
      <c r="P15" s="414"/>
      <c r="Q15" s="414"/>
      <c r="R15" s="414"/>
      <c r="S15" s="28"/>
      <c r="T15" s="28"/>
      <c r="AC15" s="424">
        <v>0</v>
      </c>
      <c r="AD15" s="424"/>
      <c r="AE15" s="424"/>
      <c r="AF15" s="424"/>
      <c r="AG15" s="424"/>
      <c r="AH15" s="424"/>
      <c r="AI15" s="424"/>
      <c r="AJ15" s="424"/>
      <c r="AK15" s="424"/>
      <c r="AL15" s="424"/>
    </row>
    <row r="16" spans="1:48" ht="19.7" customHeight="1">
      <c r="F16" s="404" t="s">
        <v>46</v>
      </c>
      <c r="G16" s="404"/>
      <c r="H16" s="404"/>
      <c r="I16" s="413" t="s">
        <v>48</v>
      </c>
      <c r="J16" s="413"/>
      <c r="K16" s="413"/>
      <c r="L16" s="413"/>
      <c r="M16" s="413"/>
      <c r="N16" s="413"/>
      <c r="O16" s="413"/>
      <c r="P16" s="413"/>
      <c r="Q16" s="413"/>
      <c r="R16" s="413"/>
      <c r="S16" s="28"/>
      <c r="T16" s="28"/>
      <c r="AC16" s="403" t="s">
        <v>54</v>
      </c>
      <c r="AD16" s="403"/>
      <c r="AE16" s="403"/>
      <c r="AF16" s="403"/>
      <c r="AG16" s="403"/>
      <c r="AH16" s="403"/>
      <c r="AI16" s="403"/>
      <c r="AJ16" s="403"/>
      <c r="AK16" s="403"/>
      <c r="AL16" s="403"/>
    </row>
    <row r="17" spans="1:38" ht="19.7" customHeight="1">
      <c r="F17" s="404" t="s">
        <v>47</v>
      </c>
      <c r="G17" s="404"/>
      <c r="H17" s="404"/>
      <c r="I17" s="413" t="s">
        <v>48</v>
      </c>
      <c r="J17" s="413"/>
      <c r="K17" s="413"/>
      <c r="L17" s="413"/>
      <c r="M17" s="413"/>
      <c r="N17" s="413"/>
      <c r="O17" s="413"/>
      <c r="P17" s="413"/>
      <c r="Q17" s="413"/>
      <c r="R17" s="413"/>
      <c r="S17" s="28"/>
      <c r="T17" s="28"/>
      <c r="AD17" s="3"/>
      <c r="AE17" s="3"/>
    </row>
    <row r="18" spans="1:38" ht="19.7" customHeight="1">
      <c r="H18" s="256"/>
      <c r="I18" s="256"/>
      <c r="J18" s="256"/>
      <c r="K18" s="257"/>
      <c r="L18" s="257"/>
      <c r="M18" s="257"/>
      <c r="N18" s="257"/>
      <c r="O18" s="257"/>
      <c r="P18" s="257"/>
      <c r="Q18" s="257"/>
      <c r="R18" s="257"/>
      <c r="S18" s="28"/>
      <c r="T18" s="28"/>
      <c r="V18" s="405" t="s">
        <v>23</v>
      </c>
      <c r="W18" s="405"/>
      <c r="X18" s="126" t="str">
        <f>TEXT(AG44,"\#,000-")&amp;"（消費税及び地方消費税含む。）"</f>
        <v>¥99,000-（消費税及び地方消費税含む。）</v>
      </c>
      <c r="Y18" s="126"/>
      <c r="Z18" s="126"/>
      <c r="AA18" s="126"/>
      <c r="AB18" s="126"/>
      <c r="AC18" s="126"/>
      <c r="AD18" s="126"/>
      <c r="AE18" s="128"/>
      <c r="AF18" s="2"/>
      <c r="AG18" s="2"/>
      <c r="AH18" s="2"/>
      <c r="AI18" s="2"/>
      <c r="AJ18" s="2"/>
    </row>
    <row r="19" spans="1:38" ht="19.7" customHeight="1">
      <c r="B19" s="29" t="s">
        <v>6</v>
      </c>
      <c r="C19" s="29"/>
      <c r="D19" s="127" t="str">
        <f>+X18</f>
        <v>¥99,000-（消費税及び地方消費税含む。）</v>
      </c>
      <c r="E19" s="127"/>
      <c r="F19" s="127"/>
      <c r="G19" s="127"/>
      <c r="H19" s="127"/>
      <c r="I19" s="127"/>
      <c r="J19" s="114"/>
      <c r="K19" s="114"/>
      <c r="L19" s="114"/>
      <c r="M19" s="114"/>
    </row>
    <row r="20" spans="1:38" ht="19.7" customHeight="1">
      <c r="B20" s="39" t="s">
        <v>25</v>
      </c>
      <c r="C20" s="39"/>
      <c r="D20" s="119" t="str">
        <f>X10</f>
        <v>○○○○町(1月1日)　給水管漏水修理工事</v>
      </c>
      <c r="E20" s="55"/>
      <c r="F20" s="55"/>
      <c r="G20" s="55"/>
      <c r="H20" s="55"/>
      <c r="I20" s="55"/>
      <c r="J20" s="114"/>
      <c r="K20" s="114"/>
      <c r="L20" s="114"/>
      <c r="M20" s="114"/>
      <c r="V20" s="406"/>
      <c r="W20" s="406"/>
      <c r="X20" s="406"/>
      <c r="Y20" s="23"/>
      <c r="Z20" s="23"/>
      <c r="AA20" s="23"/>
      <c r="AB20" s="23"/>
      <c r="AC20" s="23"/>
      <c r="AD20" s="23"/>
      <c r="AE20" s="407" t="s">
        <v>51</v>
      </c>
      <c r="AF20" s="407"/>
      <c r="AG20" s="409">
        <v>44927</v>
      </c>
      <c r="AH20" s="409"/>
      <c r="AI20" s="409"/>
      <c r="AJ20" s="409"/>
      <c r="AK20" s="409"/>
      <c r="AL20" s="409"/>
    </row>
    <row r="21" spans="1:38" ht="19.7" customHeight="1">
      <c r="B21" s="25" t="s">
        <v>24</v>
      </c>
      <c r="C21" s="25"/>
      <c r="D21" s="120" t="str">
        <f>+X21</f>
        <v>○○○○町○○○○　(○○○○邸)</v>
      </c>
      <c r="E21" s="56"/>
      <c r="F21" s="56"/>
      <c r="G21" s="56"/>
      <c r="H21" s="56"/>
      <c r="I21" s="56"/>
      <c r="J21" s="57"/>
      <c r="K21" s="121"/>
      <c r="L21" s="122" t="s">
        <v>43</v>
      </c>
      <c r="M21" s="410">
        <v>44927</v>
      </c>
      <c r="N21" s="410"/>
      <c r="O21" s="410"/>
      <c r="P21" s="410"/>
      <c r="Q21" s="410"/>
      <c r="R21" s="410"/>
      <c r="V21" s="411" t="s">
        <v>24</v>
      </c>
      <c r="W21" s="411"/>
      <c r="X21" s="108" t="s">
        <v>44</v>
      </c>
      <c r="Y21" s="253"/>
      <c r="Z21" s="253"/>
      <c r="AA21" s="253"/>
      <c r="AB21" s="253"/>
      <c r="AC21" s="253"/>
      <c r="AD21" s="256"/>
      <c r="AE21" s="408"/>
      <c r="AF21" s="408"/>
      <c r="AG21" s="412">
        <v>44957</v>
      </c>
      <c r="AH21" s="412"/>
      <c r="AI21" s="412"/>
      <c r="AJ21" s="412"/>
      <c r="AK21" s="412"/>
      <c r="AL21" s="412"/>
    </row>
    <row r="22" spans="1:38" ht="19.7" customHeight="1">
      <c r="B22" s="15" t="s">
        <v>9</v>
      </c>
      <c r="V22" s="15" t="s">
        <v>9</v>
      </c>
    </row>
    <row r="23" spans="1:38" ht="19.7" customHeight="1">
      <c r="B23" s="381" t="s">
        <v>33</v>
      </c>
      <c r="C23" s="371"/>
      <c r="D23" s="371"/>
      <c r="E23" s="371"/>
      <c r="F23" s="371"/>
      <c r="G23" s="371"/>
      <c r="H23" s="371"/>
      <c r="I23" s="255" t="s">
        <v>1</v>
      </c>
      <c r="J23" s="382" t="s">
        <v>3</v>
      </c>
      <c r="K23" s="371"/>
      <c r="L23" s="255" t="s">
        <v>0</v>
      </c>
      <c r="M23" s="254" t="s">
        <v>2</v>
      </c>
      <c r="N23" s="370" t="s">
        <v>4</v>
      </c>
      <c r="O23" s="371"/>
      <c r="P23" s="371"/>
      <c r="Q23" s="371"/>
      <c r="R23" s="372"/>
      <c r="S23" s="36"/>
      <c r="T23" s="36"/>
      <c r="V23" s="381" t="s">
        <v>33</v>
      </c>
      <c r="W23" s="371"/>
      <c r="X23" s="371"/>
      <c r="Y23" s="371"/>
      <c r="Z23" s="371"/>
      <c r="AA23" s="371"/>
      <c r="AB23" s="371"/>
      <c r="AC23" s="255" t="s">
        <v>1</v>
      </c>
      <c r="AD23" s="382" t="s">
        <v>3</v>
      </c>
      <c r="AE23" s="371"/>
      <c r="AF23" s="255" t="s">
        <v>0</v>
      </c>
      <c r="AG23" s="254" t="s">
        <v>2</v>
      </c>
      <c r="AH23" s="370" t="s">
        <v>4</v>
      </c>
      <c r="AI23" s="371"/>
      <c r="AJ23" s="371"/>
      <c r="AK23" s="371"/>
      <c r="AL23" s="372"/>
    </row>
    <row r="24" spans="1:38" ht="19.7" customHeight="1">
      <c r="A24" s="1">
        <f>ROW()-19</f>
        <v>5</v>
      </c>
      <c r="B24" s="58" t="str">
        <f t="shared" ref="B24:B41" si="0">IF(V24="","",V24)</f>
        <v>配管工</v>
      </c>
      <c r="C24" s="59"/>
      <c r="D24" s="60"/>
      <c r="E24" s="60"/>
      <c r="F24" s="60"/>
      <c r="G24" s="60"/>
      <c r="H24" s="61"/>
      <c r="I24" s="62">
        <f t="shared" ref="I24:L42" si="1">IF(AC24="","",AC24)</f>
        <v>5</v>
      </c>
      <c r="J24" s="398" t="str">
        <f t="shared" si="1"/>
        <v>時間</v>
      </c>
      <c r="K24" s="399" t="str">
        <f t="shared" si="1"/>
        <v/>
      </c>
      <c r="L24" s="63">
        <f>IF(AF24="","",AF24)</f>
        <v>2800</v>
      </c>
      <c r="M24" s="63">
        <f t="shared" ref="M24:N42" si="2">IF(AG24="","",AG24)</f>
        <v>14000</v>
      </c>
      <c r="N24" s="132" t="str">
        <f>IF(AH24="","",AH24)</f>
        <v/>
      </c>
      <c r="O24" s="64"/>
      <c r="P24" s="64"/>
      <c r="Q24" s="64"/>
      <c r="R24" s="65"/>
      <c r="S24" s="37"/>
      <c r="T24" s="37"/>
      <c r="V24" s="40" t="s">
        <v>35</v>
      </c>
      <c r="W24" s="41"/>
      <c r="X24" s="18"/>
      <c r="Y24" s="18"/>
      <c r="Z24" s="18"/>
      <c r="AA24" s="18"/>
      <c r="AB24" s="19"/>
      <c r="AC24" s="30">
        <v>5</v>
      </c>
      <c r="AD24" s="375" t="s">
        <v>34</v>
      </c>
      <c r="AE24" s="376"/>
      <c r="AF24" s="17">
        <v>2800</v>
      </c>
      <c r="AG24" s="124">
        <f>ROUNDDOWN(AC24*AF24,0)</f>
        <v>14000</v>
      </c>
      <c r="AH24" s="358" t="str">
        <f>IF(V24="諸経費","上記合計額の"&amp;TEXT(#REF!,"#,##0")&amp;"%","")</f>
        <v/>
      </c>
      <c r="AI24" s="359"/>
      <c r="AJ24" s="359"/>
      <c r="AK24" s="359"/>
      <c r="AL24" s="360"/>
    </row>
    <row r="25" spans="1:38" ht="19.7" customHeight="1">
      <c r="A25" s="1">
        <f t="shared" ref="A25:A44" si="3">ROW()-19</f>
        <v>6</v>
      </c>
      <c r="B25" s="66" t="str">
        <f t="shared" si="0"/>
        <v>普通作業員</v>
      </c>
      <c r="C25" s="67"/>
      <c r="D25" s="68"/>
      <c r="E25" s="68"/>
      <c r="F25" s="68"/>
      <c r="G25" s="68"/>
      <c r="H25" s="69"/>
      <c r="I25" s="62">
        <f t="shared" si="1"/>
        <v>10</v>
      </c>
      <c r="J25" s="396" t="str">
        <f t="shared" si="1"/>
        <v>時間</v>
      </c>
      <c r="K25" s="397" t="str">
        <f t="shared" si="1"/>
        <v/>
      </c>
      <c r="L25" s="63">
        <f t="shared" si="1"/>
        <v>2300</v>
      </c>
      <c r="M25" s="63">
        <f t="shared" si="2"/>
        <v>23000</v>
      </c>
      <c r="N25" s="132" t="str">
        <f t="shared" si="2"/>
        <v/>
      </c>
      <c r="O25" s="70"/>
      <c r="P25" s="70"/>
      <c r="Q25" s="70"/>
      <c r="R25" s="71"/>
      <c r="S25" s="37"/>
      <c r="T25" s="37"/>
      <c r="V25" s="42" t="s">
        <v>36</v>
      </c>
      <c r="W25" s="43"/>
      <c r="X25" s="20"/>
      <c r="Y25" s="20"/>
      <c r="Z25" s="20"/>
      <c r="AA25" s="20"/>
      <c r="AB25" s="21"/>
      <c r="AC25" s="30">
        <v>10</v>
      </c>
      <c r="AD25" s="368" t="s">
        <v>34</v>
      </c>
      <c r="AE25" s="369"/>
      <c r="AF25" s="17">
        <v>2300</v>
      </c>
      <c r="AG25" s="115">
        <f>IF(V25="諸経費",ROUNDDOWN(SUM(AG24)*T$1/100,-3),IF(AC25="","",ROUNDDOWN(AC25*AF25,0)))</f>
        <v>23000</v>
      </c>
      <c r="AH25" s="358" t="str">
        <f t="shared" ref="AH25:AH29" si="4">IF(V25="諸経費","上記合計額の"&amp;TEXT(T$1,"#,##0")&amp;"%","")</f>
        <v/>
      </c>
      <c r="AI25" s="359"/>
      <c r="AJ25" s="359"/>
      <c r="AK25" s="359"/>
      <c r="AL25" s="360"/>
    </row>
    <row r="26" spans="1:38" ht="19.7" customHeight="1">
      <c r="A26" s="1">
        <f t="shared" si="3"/>
        <v>7</v>
      </c>
      <c r="B26" s="66" t="str">
        <f t="shared" si="0"/>
        <v>バックホウ</v>
      </c>
      <c r="C26" s="67"/>
      <c r="D26" s="68"/>
      <c r="E26" s="68"/>
      <c r="F26" s="68"/>
      <c r="G26" s="68"/>
      <c r="H26" s="69"/>
      <c r="I26" s="62">
        <f t="shared" si="1"/>
        <v>5</v>
      </c>
      <c r="J26" s="396" t="str">
        <f t="shared" si="1"/>
        <v>時間</v>
      </c>
      <c r="K26" s="397" t="str">
        <f t="shared" si="1"/>
        <v/>
      </c>
      <c r="L26" s="63">
        <f t="shared" si="1"/>
        <v>4730</v>
      </c>
      <c r="M26" s="63">
        <f t="shared" si="2"/>
        <v>23650</v>
      </c>
      <c r="N26" s="132" t="str">
        <f t="shared" si="2"/>
        <v/>
      </c>
      <c r="O26" s="70"/>
      <c r="P26" s="70"/>
      <c r="Q26" s="70"/>
      <c r="R26" s="71"/>
      <c r="S26" s="37"/>
      <c r="T26" s="37"/>
      <c r="V26" s="42" t="s">
        <v>37</v>
      </c>
      <c r="W26" s="43"/>
      <c r="X26" s="20"/>
      <c r="Y26" s="20"/>
      <c r="Z26" s="20"/>
      <c r="AA26" s="20"/>
      <c r="AB26" s="21"/>
      <c r="AC26" s="30">
        <v>5</v>
      </c>
      <c r="AD26" s="368" t="s">
        <v>34</v>
      </c>
      <c r="AE26" s="369"/>
      <c r="AF26" s="17">
        <v>4730</v>
      </c>
      <c r="AG26" s="115">
        <f>IF(V26="諸経費",ROUNDDOWN(SUM(AG$24:AG25)*T$1/100,-3),IF(AC26="","",ROUNDDOWN(AC26*AF26,0)))</f>
        <v>23650</v>
      </c>
      <c r="AH26" s="358" t="str">
        <f t="shared" si="4"/>
        <v/>
      </c>
      <c r="AI26" s="359"/>
      <c r="AJ26" s="359"/>
      <c r="AK26" s="359"/>
      <c r="AL26" s="360"/>
    </row>
    <row r="27" spans="1:38" ht="19.7" customHeight="1">
      <c r="A27" s="1">
        <f t="shared" si="3"/>
        <v>8</v>
      </c>
      <c r="B27" s="66" t="str">
        <f t="shared" si="0"/>
        <v>２tダンプトラック</v>
      </c>
      <c r="C27" s="67"/>
      <c r="D27" s="68"/>
      <c r="E27" s="68"/>
      <c r="F27" s="68"/>
      <c r="G27" s="68"/>
      <c r="H27" s="69"/>
      <c r="I27" s="62">
        <f t="shared" si="1"/>
        <v>2</v>
      </c>
      <c r="J27" s="396" t="str">
        <f t="shared" si="1"/>
        <v>時間</v>
      </c>
      <c r="K27" s="397" t="str">
        <f t="shared" si="1"/>
        <v/>
      </c>
      <c r="L27" s="63">
        <f t="shared" si="1"/>
        <v>1560</v>
      </c>
      <c r="M27" s="63">
        <f t="shared" si="2"/>
        <v>3120</v>
      </c>
      <c r="N27" s="132" t="str">
        <f t="shared" si="2"/>
        <v/>
      </c>
      <c r="O27" s="70"/>
      <c r="P27" s="70"/>
      <c r="Q27" s="70"/>
      <c r="R27" s="71"/>
      <c r="S27" s="37"/>
      <c r="T27" s="37"/>
      <c r="V27" s="42" t="s">
        <v>38</v>
      </c>
      <c r="W27" s="43"/>
      <c r="X27" s="20"/>
      <c r="Y27" s="20"/>
      <c r="Z27" s="20"/>
      <c r="AA27" s="20"/>
      <c r="AB27" s="21"/>
      <c r="AC27" s="30">
        <v>2</v>
      </c>
      <c r="AD27" s="368" t="s">
        <v>34</v>
      </c>
      <c r="AE27" s="369"/>
      <c r="AF27" s="17">
        <v>1560</v>
      </c>
      <c r="AG27" s="115">
        <f>IF(V27="諸経費",ROUNDDOWN(SUM(AG$24:AG26)*T$1/100,-3),IF(AC27="","",ROUNDDOWN(AC27*AF27,0)))</f>
        <v>3120</v>
      </c>
      <c r="AH27" s="358" t="str">
        <f t="shared" si="4"/>
        <v/>
      </c>
      <c r="AI27" s="359"/>
      <c r="AJ27" s="359"/>
      <c r="AK27" s="359"/>
      <c r="AL27" s="360"/>
    </row>
    <row r="28" spans="1:38" ht="19.7" customHeight="1">
      <c r="A28" s="1">
        <f t="shared" si="3"/>
        <v>9</v>
      </c>
      <c r="B28" s="66" t="str">
        <f t="shared" si="0"/>
        <v>切込み砕石</v>
      </c>
      <c r="C28" s="67"/>
      <c r="D28" s="68"/>
      <c r="E28" s="68"/>
      <c r="F28" s="68"/>
      <c r="G28" s="68"/>
      <c r="H28" s="69"/>
      <c r="I28" s="62">
        <f t="shared" si="1"/>
        <v>3</v>
      </c>
      <c r="J28" s="396" t="str">
        <f t="shared" si="1"/>
        <v>m3</v>
      </c>
      <c r="K28" s="397" t="str">
        <f t="shared" si="1"/>
        <v/>
      </c>
      <c r="L28" s="63">
        <f t="shared" si="1"/>
        <v>2500</v>
      </c>
      <c r="M28" s="63">
        <f t="shared" si="2"/>
        <v>7500</v>
      </c>
      <c r="N28" s="132" t="str">
        <f t="shared" si="2"/>
        <v/>
      </c>
      <c r="O28" s="70"/>
      <c r="P28" s="70"/>
      <c r="Q28" s="70"/>
      <c r="R28" s="71"/>
      <c r="S28" s="37"/>
      <c r="T28" s="37"/>
      <c r="V28" s="42" t="s">
        <v>39</v>
      </c>
      <c r="W28" s="43"/>
      <c r="X28" s="20"/>
      <c r="Y28" s="20"/>
      <c r="Z28" s="20"/>
      <c r="AA28" s="20"/>
      <c r="AB28" s="21"/>
      <c r="AC28" s="30">
        <v>3</v>
      </c>
      <c r="AD28" s="368" t="s">
        <v>40</v>
      </c>
      <c r="AE28" s="369"/>
      <c r="AF28" s="17">
        <v>2500</v>
      </c>
      <c r="AG28" s="115">
        <f>IF(V28="諸経費",ROUNDDOWN(SUM(AG$24:AG27)*T$1/100,-3),IF(AC28="","",ROUNDDOWN(AC28*AF28,0)))</f>
        <v>7500</v>
      </c>
      <c r="AH28" s="358" t="str">
        <f t="shared" si="4"/>
        <v/>
      </c>
      <c r="AI28" s="359"/>
      <c r="AJ28" s="359"/>
      <c r="AK28" s="359"/>
      <c r="AL28" s="360"/>
    </row>
    <row r="29" spans="1:38" ht="19.7" customHeight="1">
      <c r="A29" s="1">
        <f t="shared" si="3"/>
        <v>10</v>
      </c>
      <c r="B29" s="66" t="str">
        <f t="shared" si="0"/>
        <v>砂</v>
      </c>
      <c r="C29" s="67"/>
      <c r="D29" s="68"/>
      <c r="E29" s="68"/>
      <c r="F29" s="68"/>
      <c r="G29" s="68"/>
      <c r="H29" s="69"/>
      <c r="I29" s="62">
        <f t="shared" si="1"/>
        <v>2</v>
      </c>
      <c r="J29" s="396" t="str">
        <f t="shared" si="1"/>
        <v>m3</v>
      </c>
      <c r="K29" s="397" t="str">
        <f t="shared" si="1"/>
        <v/>
      </c>
      <c r="L29" s="63">
        <f t="shared" si="1"/>
        <v>3200</v>
      </c>
      <c r="M29" s="63">
        <f t="shared" si="2"/>
        <v>6400</v>
      </c>
      <c r="N29" s="132" t="str">
        <f t="shared" si="2"/>
        <v/>
      </c>
      <c r="O29" s="70"/>
      <c r="P29" s="70"/>
      <c r="Q29" s="70"/>
      <c r="R29" s="71"/>
      <c r="S29" s="37"/>
      <c r="T29" s="37"/>
      <c r="V29" s="42" t="s">
        <v>42</v>
      </c>
      <c r="W29" s="43"/>
      <c r="X29" s="20"/>
      <c r="Y29" s="20"/>
      <c r="Z29" s="20"/>
      <c r="AA29" s="20"/>
      <c r="AB29" s="21"/>
      <c r="AC29" s="30">
        <v>2</v>
      </c>
      <c r="AD29" s="368" t="s">
        <v>40</v>
      </c>
      <c r="AE29" s="369"/>
      <c r="AF29" s="17">
        <v>3200</v>
      </c>
      <c r="AG29" s="115">
        <f>IF(V29="諸経費",ROUNDDOWN(SUM(AG$24:AG28)*T$1/100,-3),IF(AC29="","",ROUNDDOWN(AC29*AF29,0)))</f>
        <v>6400</v>
      </c>
      <c r="AH29" s="358" t="str">
        <f t="shared" si="4"/>
        <v/>
      </c>
      <c r="AI29" s="359"/>
      <c r="AJ29" s="359"/>
      <c r="AK29" s="359"/>
      <c r="AL29" s="360"/>
    </row>
    <row r="30" spans="1:38" ht="19.7" customHeight="1">
      <c r="A30" s="1">
        <f t="shared" si="3"/>
        <v>11</v>
      </c>
      <c r="B30" s="66" t="str">
        <f t="shared" si="0"/>
        <v>諸経費</v>
      </c>
      <c r="C30" s="67"/>
      <c r="D30" s="68"/>
      <c r="E30" s="68"/>
      <c r="F30" s="68"/>
      <c r="G30" s="68"/>
      <c r="H30" s="69"/>
      <c r="I30" s="62" t="str">
        <f t="shared" si="1"/>
        <v/>
      </c>
      <c r="J30" s="396" t="str">
        <f t="shared" si="1"/>
        <v/>
      </c>
      <c r="K30" s="397" t="str">
        <f t="shared" si="1"/>
        <v/>
      </c>
      <c r="L30" s="63" t="str">
        <f t="shared" si="1"/>
        <v/>
      </c>
      <c r="M30" s="63">
        <f t="shared" si="2"/>
        <v>19000</v>
      </c>
      <c r="N30" s="132" t="str">
        <f t="shared" si="2"/>
        <v>上記合計額の25%</v>
      </c>
      <c r="O30" s="70"/>
      <c r="P30" s="70"/>
      <c r="Q30" s="70"/>
      <c r="R30" s="71"/>
      <c r="S30" s="37"/>
      <c r="T30" s="37"/>
      <c r="V30" s="42" t="s">
        <v>41</v>
      </c>
      <c r="W30" s="43"/>
      <c r="X30" s="20"/>
      <c r="Y30" s="20"/>
      <c r="Z30" s="20"/>
      <c r="AA30" s="20"/>
      <c r="AB30" s="21"/>
      <c r="AC30" s="30"/>
      <c r="AD30" s="368"/>
      <c r="AE30" s="369"/>
      <c r="AF30" s="17"/>
      <c r="AG30" s="115">
        <f>IF(V30="諸経費",ROUNDDOWN(SUM(AG$24:AG29)*T$1/100,-3),IF(AC30="","",ROUNDDOWN(AC30*AF30,0)))</f>
        <v>19000</v>
      </c>
      <c r="AH30" s="358" t="str">
        <f>IF(V30="諸経費","上記合計額の"&amp;TEXT(T$1,"#,##0")&amp;"%","")</f>
        <v>上記合計額の25%</v>
      </c>
      <c r="AI30" s="359"/>
      <c r="AJ30" s="359"/>
      <c r="AK30" s="359"/>
      <c r="AL30" s="360"/>
    </row>
    <row r="31" spans="1:38" ht="19.7" customHeight="1">
      <c r="A31" s="1">
        <f t="shared" si="3"/>
        <v>12</v>
      </c>
      <c r="B31" s="66" t="str">
        <f t="shared" si="0"/>
        <v/>
      </c>
      <c r="C31" s="67"/>
      <c r="D31" s="68"/>
      <c r="E31" s="68"/>
      <c r="F31" s="68"/>
      <c r="G31" s="68"/>
      <c r="H31" s="69"/>
      <c r="I31" s="62" t="str">
        <f t="shared" si="1"/>
        <v/>
      </c>
      <c r="J31" s="396" t="str">
        <f t="shared" si="1"/>
        <v/>
      </c>
      <c r="K31" s="397" t="str">
        <f t="shared" si="1"/>
        <v/>
      </c>
      <c r="L31" s="63" t="str">
        <f t="shared" si="1"/>
        <v/>
      </c>
      <c r="M31" s="63" t="str">
        <f t="shared" si="2"/>
        <v/>
      </c>
      <c r="N31" s="132" t="str">
        <f t="shared" si="2"/>
        <v/>
      </c>
      <c r="O31" s="70"/>
      <c r="P31" s="70"/>
      <c r="Q31" s="70"/>
      <c r="R31" s="71"/>
      <c r="S31" s="37"/>
      <c r="T31" s="37"/>
      <c r="V31" s="42"/>
      <c r="W31" s="43"/>
      <c r="X31" s="20"/>
      <c r="Y31" s="20"/>
      <c r="Z31" s="20"/>
      <c r="AA31" s="20"/>
      <c r="AB31" s="21"/>
      <c r="AC31" s="30"/>
      <c r="AD31" s="368"/>
      <c r="AE31" s="369"/>
      <c r="AF31" s="17"/>
      <c r="AG31" s="115" t="str">
        <f>IF(V31="諸経費",ROUNDDOWN(SUM(AG$24:AG30)*T$1/100,-3),IF(AC31="","",ROUNDDOWN(AC31*AF31,0)))</f>
        <v/>
      </c>
      <c r="AH31" s="358" t="str">
        <f t="shared" ref="AH31:AH41" si="5">IF(V31="諸経費","上記合計額の"&amp;TEXT(T$1,"#,##0")&amp;"%","")</f>
        <v/>
      </c>
      <c r="AI31" s="359"/>
      <c r="AJ31" s="359"/>
      <c r="AK31" s="359"/>
      <c r="AL31" s="360"/>
    </row>
    <row r="32" spans="1:38" ht="19.7" customHeight="1">
      <c r="A32" s="1">
        <f t="shared" si="3"/>
        <v>13</v>
      </c>
      <c r="B32" s="66" t="str">
        <f t="shared" si="0"/>
        <v/>
      </c>
      <c r="C32" s="67"/>
      <c r="D32" s="68"/>
      <c r="E32" s="68"/>
      <c r="F32" s="68"/>
      <c r="G32" s="68"/>
      <c r="H32" s="69"/>
      <c r="I32" s="62" t="str">
        <f t="shared" si="1"/>
        <v/>
      </c>
      <c r="J32" s="396" t="str">
        <f t="shared" si="1"/>
        <v/>
      </c>
      <c r="K32" s="397" t="str">
        <f t="shared" si="1"/>
        <v/>
      </c>
      <c r="L32" s="63" t="str">
        <f t="shared" si="1"/>
        <v/>
      </c>
      <c r="M32" s="63" t="str">
        <f t="shared" si="2"/>
        <v/>
      </c>
      <c r="N32" s="132" t="str">
        <f t="shared" si="2"/>
        <v/>
      </c>
      <c r="O32" s="70"/>
      <c r="P32" s="70"/>
      <c r="Q32" s="70"/>
      <c r="R32" s="71"/>
      <c r="S32" s="37"/>
      <c r="T32" s="37"/>
      <c r="V32" s="42"/>
      <c r="W32" s="43"/>
      <c r="X32" s="20"/>
      <c r="Y32" s="20"/>
      <c r="Z32" s="20"/>
      <c r="AA32" s="20"/>
      <c r="AB32" s="21"/>
      <c r="AC32" s="30"/>
      <c r="AD32" s="368"/>
      <c r="AE32" s="369"/>
      <c r="AF32" s="17"/>
      <c r="AG32" s="115" t="str">
        <f>IF(V32="諸経費",ROUNDDOWN(SUM(AG$24:AG31)*T$1/100,-3),IF(AC32="","",ROUNDDOWN(AC32*AF32,0)))</f>
        <v/>
      </c>
      <c r="AH32" s="358" t="str">
        <f t="shared" si="5"/>
        <v/>
      </c>
      <c r="AI32" s="359"/>
      <c r="AJ32" s="359"/>
      <c r="AK32" s="359"/>
      <c r="AL32" s="360"/>
    </row>
    <row r="33" spans="1:41" ht="19.7" customHeight="1">
      <c r="A33" s="1">
        <f t="shared" si="3"/>
        <v>14</v>
      </c>
      <c r="B33" s="66" t="str">
        <f t="shared" si="0"/>
        <v/>
      </c>
      <c r="C33" s="67"/>
      <c r="D33" s="68"/>
      <c r="E33" s="68"/>
      <c r="F33" s="68"/>
      <c r="G33" s="68"/>
      <c r="H33" s="69"/>
      <c r="I33" s="62" t="str">
        <f t="shared" si="1"/>
        <v/>
      </c>
      <c r="J33" s="396" t="str">
        <f t="shared" si="1"/>
        <v/>
      </c>
      <c r="K33" s="397" t="str">
        <f t="shared" si="1"/>
        <v/>
      </c>
      <c r="L33" s="63" t="str">
        <f t="shared" si="1"/>
        <v/>
      </c>
      <c r="M33" s="63" t="str">
        <f t="shared" si="2"/>
        <v/>
      </c>
      <c r="N33" s="132" t="str">
        <f t="shared" si="2"/>
        <v/>
      </c>
      <c r="O33" s="70"/>
      <c r="P33" s="70"/>
      <c r="Q33" s="70"/>
      <c r="R33" s="71"/>
      <c r="S33" s="37"/>
      <c r="T33" s="37"/>
      <c r="V33" s="42"/>
      <c r="W33" s="43"/>
      <c r="X33" s="20"/>
      <c r="Y33" s="20"/>
      <c r="Z33" s="20"/>
      <c r="AA33" s="20"/>
      <c r="AB33" s="21"/>
      <c r="AC33" s="30"/>
      <c r="AD33" s="368"/>
      <c r="AE33" s="369"/>
      <c r="AF33" s="17"/>
      <c r="AG33" s="115" t="str">
        <f>IF(V33="諸経費",ROUNDDOWN(SUM(AG$24:AG32)*T$1/100,-3),IF(AC33="","",ROUNDDOWN(AC33*AF33,0)))</f>
        <v/>
      </c>
      <c r="AH33" s="358" t="str">
        <f t="shared" si="5"/>
        <v/>
      </c>
      <c r="AI33" s="359"/>
      <c r="AJ33" s="359"/>
      <c r="AK33" s="359"/>
      <c r="AL33" s="360"/>
    </row>
    <row r="34" spans="1:41" ht="19.7" customHeight="1">
      <c r="A34" s="1">
        <f t="shared" si="3"/>
        <v>15</v>
      </c>
      <c r="B34" s="66" t="str">
        <f t="shared" si="0"/>
        <v/>
      </c>
      <c r="C34" s="67"/>
      <c r="D34" s="68"/>
      <c r="E34" s="68"/>
      <c r="F34" s="68"/>
      <c r="G34" s="68"/>
      <c r="H34" s="69"/>
      <c r="I34" s="62" t="str">
        <f t="shared" si="1"/>
        <v/>
      </c>
      <c r="J34" s="396" t="str">
        <f t="shared" si="1"/>
        <v/>
      </c>
      <c r="K34" s="397" t="str">
        <f t="shared" si="1"/>
        <v/>
      </c>
      <c r="L34" s="63" t="str">
        <f t="shared" si="1"/>
        <v/>
      </c>
      <c r="M34" s="63" t="str">
        <f t="shared" si="2"/>
        <v/>
      </c>
      <c r="N34" s="132" t="str">
        <f t="shared" si="2"/>
        <v/>
      </c>
      <c r="O34" s="70"/>
      <c r="P34" s="70"/>
      <c r="Q34" s="70"/>
      <c r="R34" s="71"/>
      <c r="S34" s="37"/>
      <c r="T34" s="37"/>
      <c r="V34" s="42"/>
      <c r="W34" s="43"/>
      <c r="X34" s="20"/>
      <c r="Y34" s="20"/>
      <c r="Z34" s="20"/>
      <c r="AA34" s="20"/>
      <c r="AB34" s="21"/>
      <c r="AC34" s="30"/>
      <c r="AD34" s="368"/>
      <c r="AE34" s="369"/>
      <c r="AF34" s="17"/>
      <c r="AG34" s="115" t="str">
        <f>IF(V34="諸経費",ROUNDDOWN(SUM(AG$24:AG33)*T$1/100,-3),IF(AC34="","",ROUNDDOWN(AC34*AF34,0)))</f>
        <v/>
      </c>
      <c r="AH34" s="358" t="str">
        <f t="shared" si="5"/>
        <v/>
      </c>
      <c r="AI34" s="359"/>
      <c r="AJ34" s="359"/>
      <c r="AK34" s="359"/>
      <c r="AL34" s="360"/>
    </row>
    <row r="35" spans="1:41" ht="19.7" customHeight="1">
      <c r="A35" s="1">
        <f t="shared" si="3"/>
        <v>16</v>
      </c>
      <c r="B35" s="66" t="str">
        <f t="shared" si="0"/>
        <v/>
      </c>
      <c r="C35" s="67"/>
      <c r="D35" s="68"/>
      <c r="E35" s="68"/>
      <c r="F35" s="68"/>
      <c r="G35" s="68"/>
      <c r="H35" s="69"/>
      <c r="I35" s="62" t="str">
        <f t="shared" si="1"/>
        <v/>
      </c>
      <c r="J35" s="396" t="str">
        <f t="shared" si="1"/>
        <v/>
      </c>
      <c r="K35" s="397" t="str">
        <f t="shared" si="1"/>
        <v/>
      </c>
      <c r="L35" s="63" t="str">
        <f t="shared" si="1"/>
        <v/>
      </c>
      <c r="M35" s="63" t="str">
        <f t="shared" si="2"/>
        <v/>
      </c>
      <c r="N35" s="132" t="str">
        <f t="shared" si="2"/>
        <v/>
      </c>
      <c r="O35" s="70"/>
      <c r="P35" s="70"/>
      <c r="Q35" s="70"/>
      <c r="R35" s="71"/>
      <c r="S35" s="37"/>
      <c r="T35" s="37"/>
      <c r="V35" s="42"/>
      <c r="W35" s="43"/>
      <c r="X35" s="20"/>
      <c r="Y35" s="20"/>
      <c r="Z35" s="20"/>
      <c r="AA35" s="20"/>
      <c r="AB35" s="21"/>
      <c r="AC35" s="30"/>
      <c r="AD35" s="368"/>
      <c r="AE35" s="369"/>
      <c r="AF35" s="17"/>
      <c r="AG35" s="115" t="str">
        <f>IF(V35="諸経費",ROUNDDOWN(SUM(AG$24:AG34)*T$1/100,-3),IF(AC35="","",ROUNDDOWN(AC35*AF35,0)))</f>
        <v/>
      </c>
      <c r="AH35" s="358" t="str">
        <f t="shared" si="5"/>
        <v/>
      </c>
      <c r="AI35" s="359"/>
      <c r="AJ35" s="359"/>
      <c r="AK35" s="359"/>
      <c r="AL35" s="360"/>
    </row>
    <row r="36" spans="1:41" ht="19.7" customHeight="1">
      <c r="A36" s="1">
        <f t="shared" si="3"/>
        <v>17</v>
      </c>
      <c r="B36" s="66" t="str">
        <f t="shared" si="0"/>
        <v/>
      </c>
      <c r="C36" s="67"/>
      <c r="D36" s="68"/>
      <c r="E36" s="68"/>
      <c r="F36" s="68"/>
      <c r="G36" s="68"/>
      <c r="H36" s="69"/>
      <c r="I36" s="62" t="str">
        <f t="shared" si="1"/>
        <v/>
      </c>
      <c r="J36" s="396" t="str">
        <f t="shared" si="1"/>
        <v/>
      </c>
      <c r="K36" s="397" t="str">
        <f t="shared" si="1"/>
        <v/>
      </c>
      <c r="L36" s="63" t="str">
        <f t="shared" si="1"/>
        <v/>
      </c>
      <c r="M36" s="63" t="str">
        <f t="shared" si="2"/>
        <v/>
      </c>
      <c r="N36" s="132" t="str">
        <f t="shared" si="2"/>
        <v/>
      </c>
      <c r="O36" s="70"/>
      <c r="P36" s="70"/>
      <c r="Q36" s="70"/>
      <c r="R36" s="71"/>
      <c r="S36" s="37"/>
      <c r="T36" s="37"/>
      <c r="V36" s="42"/>
      <c r="W36" s="43"/>
      <c r="X36" s="20"/>
      <c r="Y36" s="20"/>
      <c r="Z36" s="20"/>
      <c r="AA36" s="20"/>
      <c r="AB36" s="21"/>
      <c r="AC36" s="30"/>
      <c r="AD36" s="368"/>
      <c r="AE36" s="369"/>
      <c r="AF36" s="17"/>
      <c r="AG36" s="115" t="str">
        <f>IF(V36="諸経費",ROUNDDOWN(SUM(AG$24:AG35)*T$1/100,-3),IF(AC36="","",ROUNDDOWN(AC36*AF36,0)))</f>
        <v/>
      </c>
      <c r="AH36" s="358" t="str">
        <f t="shared" si="5"/>
        <v/>
      </c>
      <c r="AI36" s="359"/>
      <c r="AJ36" s="359"/>
      <c r="AK36" s="359"/>
      <c r="AL36" s="360"/>
    </row>
    <row r="37" spans="1:41" ht="19.7" customHeight="1">
      <c r="A37" s="1">
        <f t="shared" si="3"/>
        <v>18</v>
      </c>
      <c r="B37" s="66" t="str">
        <f t="shared" si="0"/>
        <v/>
      </c>
      <c r="C37" s="67"/>
      <c r="D37" s="68"/>
      <c r="E37" s="68"/>
      <c r="F37" s="68"/>
      <c r="G37" s="68"/>
      <c r="H37" s="69"/>
      <c r="I37" s="62" t="str">
        <f t="shared" si="1"/>
        <v/>
      </c>
      <c r="J37" s="396" t="str">
        <f t="shared" si="1"/>
        <v/>
      </c>
      <c r="K37" s="397" t="str">
        <f t="shared" si="1"/>
        <v/>
      </c>
      <c r="L37" s="63" t="str">
        <f t="shared" si="1"/>
        <v/>
      </c>
      <c r="M37" s="63" t="str">
        <f t="shared" si="2"/>
        <v/>
      </c>
      <c r="N37" s="132" t="str">
        <f t="shared" si="2"/>
        <v/>
      </c>
      <c r="O37" s="70"/>
      <c r="P37" s="70"/>
      <c r="Q37" s="70"/>
      <c r="R37" s="71"/>
      <c r="S37" s="37"/>
      <c r="T37" s="37"/>
      <c r="V37" s="42"/>
      <c r="W37" s="43"/>
      <c r="X37" s="20"/>
      <c r="Y37" s="20"/>
      <c r="Z37" s="20"/>
      <c r="AA37" s="20"/>
      <c r="AB37" s="21"/>
      <c r="AC37" s="30"/>
      <c r="AD37" s="368"/>
      <c r="AE37" s="369"/>
      <c r="AF37" s="17"/>
      <c r="AG37" s="115" t="str">
        <f>IF(V37="諸経費",ROUNDDOWN(SUM(AG$24:AG36)*T$1/100,-3),IF(AC37="","",ROUNDDOWN(AC37*AF37,0)))</f>
        <v/>
      </c>
      <c r="AH37" s="358" t="str">
        <f t="shared" si="5"/>
        <v/>
      </c>
      <c r="AI37" s="359"/>
      <c r="AJ37" s="359"/>
      <c r="AK37" s="359"/>
      <c r="AL37" s="360"/>
    </row>
    <row r="38" spans="1:41" ht="19.7" customHeight="1">
      <c r="A38" s="1">
        <f t="shared" si="3"/>
        <v>19</v>
      </c>
      <c r="B38" s="66" t="str">
        <f t="shared" si="0"/>
        <v/>
      </c>
      <c r="C38" s="67"/>
      <c r="D38" s="68"/>
      <c r="E38" s="68"/>
      <c r="F38" s="68"/>
      <c r="G38" s="68"/>
      <c r="H38" s="69"/>
      <c r="I38" s="62" t="str">
        <f t="shared" si="1"/>
        <v/>
      </c>
      <c r="J38" s="396" t="str">
        <f t="shared" si="1"/>
        <v/>
      </c>
      <c r="K38" s="397" t="str">
        <f t="shared" si="1"/>
        <v/>
      </c>
      <c r="L38" s="63" t="str">
        <f t="shared" si="1"/>
        <v/>
      </c>
      <c r="M38" s="63" t="str">
        <f t="shared" si="2"/>
        <v/>
      </c>
      <c r="N38" s="132"/>
      <c r="O38" s="70"/>
      <c r="P38" s="70"/>
      <c r="Q38" s="70"/>
      <c r="R38" s="71"/>
      <c r="S38" s="37"/>
      <c r="T38" s="37"/>
      <c r="V38" s="42"/>
      <c r="W38" s="43"/>
      <c r="X38" s="20"/>
      <c r="Y38" s="20"/>
      <c r="Z38" s="20"/>
      <c r="AA38" s="20"/>
      <c r="AB38" s="21"/>
      <c r="AC38" s="30"/>
      <c r="AD38" s="368"/>
      <c r="AE38" s="369"/>
      <c r="AF38" s="17"/>
      <c r="AG38" s="115" t="str">
        <f>IF(V38="諸経費",ROUNDDOWN(SUM(AG$24:AG37)*T$1/100,-3),IF(AC38="","",ROUNDDOWN(AC38*AF38,0)))</f>
        <v/>
      </c>
      <c r="AH38" s="358" t="str">
        <f t="shared" si="5"/>
        <v/>
      </c>
      <c r="AI38" s="359"/>
      <c r="AJ38" s="359"/>
      <c r="AK38" s="359"/>
      <c r="AL38" s="360"/>
    </row>
    <row r="39" spans="1:41" ht="19.7" customHeight="1">
      <c r="A39" s="1">
        <f t="shared" si="3"/>
        <v>20</v>
      </c>
      <c r="B39" s="66" t="str">
        <f t="shared" si="0"/>
        <v/>
      </c>
      <c r="C39" s="67"/>
      <c r="D39" s="68"/>
      <c r="E39" s="68"/>
      <c r="F39" s="68"/>
      <c r="G39" s="68"/>
      <c r="H39" s="69"/>
      <c r="I39" s="62" t="str">
        <f t="shared" si="1"/>
        <v/>
      </c>
      <c r="J39" s="396" t="str">
        <f t="shared" si="1"/>
        <v/>
      </c>
      <c r="K39" s="397" t="str">
        <f t="shared" si="1"/>
        <v/>
      </c>
      <c r="L39" s="63" t="str">
        <f t="shared" si="1"/>
        <v/>
      </c>
      <c r="M39" s="63" t="str">
        <f t="shared" si="2"/>
        <v/>
      </c>
      <c r="N39" s="132"/>
      <c r="O39" s="70"/>
      <c r="P39" s="70"/>
      <c r="Q39" s="70"/>
      <c r="R39" s="71"/>
      <c r="S39" s="37"/>
      <c r="T39" s="37"/>
      <c r="V39" s="42"/>
      <c r="W39" s="43"/>
      <c r="X39" s="20"/>
      <c r="Y39" s="20"/>
      <c r="Z39" s="20"/>
      <c r="AA39" s="20"/>
      <c r="AB39" s="21"/>
      <c r="AC39" s="30"/>
      <c r="AD39" s="368"/>
      <c r="AE39" s="369"/>
      <c r="AF39" s="17"/>
      <c r="AG39" s="115" t="str">
        <f>IF(V39="諸経費",ROUNDDOWN(SUM(AG$24:AG38)*T$1/100,-3),IF(AC39="","",ROUNDDOWN(AC39*AF39,0)))</f>
        <v/>
      </c>
      <c r="AH39" s="358" t="str">
        <f t="shared" si="5"/>
        <v/>
      </c>
      <c r="AI39" s="359"/>
      <c r="AJ39" s="359"/>
      <c r="AK39" s="359"/>
      <c r="AL39" s="360"/>
      <c r="AN39" s="110"/>
    </row>
    <row r="40" spans="1:41" ht="19.7" customHeight="1">
      <c r="A40" s="1">
        <f t="shared" si="3"/>
        <v>21</v>
      </c>
      <c r="B40" s="66" t="str">
        <f t="shared" si="0"/>
        <v/>
      </c>
      <c r="C40" s="67"/>
      <c r="D40" s="68"/>
      <c r="E40" s="68"/>
      <c r="F40" s="68"/>
      <c r="G40" s="68"/>
      <c r="H40" s="69"/>
      <c r="I40" s="62" t="str">
        <f t="shared" si="1"/>
        <v/>
      </c>
      <c r="J40" s="396" t="str">
        <f t="shared" si="1"/>
        <v/>
      </c>
      <c r="K40" s="397" t="str">
        <f t="shared" si="1"/>
        <v/>
      </c>
      <c r="L40" s="63" t="str">
        <f t="shared" si="1"/>
        <v/>
      </c>
      <c r="M40" s="63" t="str">
        <f t="shared" si="2"/>
        <v/>
      </c>
      <c r="N40" s="132"/>
      <c r="O40" s="70"/>
      <c r="P40" s="70"/>
      <c r="Q40" s="70"/>
      <c r="R40" s="71"/>
      <c r="S40" s="37"/>
      <c r="T40" s="37"/>
      <c r="V40" s="42"/>
      <c r="W40" s="43"/>
      <c r="X40" s="20"/>
      <c r="Y40" s="20"/>
      <c r="Z40" s="20"/>
      <c r="AA40" s="20"/>
      <c r="AB40" s="21"/>
      <c r="AC40" s="30"/>
      <c r="AD40" s="368"/>
      <c r="AE40" s="369"/>
      <c r="AF40" s="17"/>
      <c r="AG40" s="115" t="str">
        <f>IF(V40="諸経費",ROUNDDOWN(SUM(AG$24:AG39)*T$1/100,-3),IF(AC40="","",ROUNDDOWN(AC40*AF40,0)))</f>
        <v/>
      </c>
      <c r="AH40" s="358" t="str">
        <f t="shared" si="5"/>
        <v/>
      </c>
      <c r="AI40" s="359"/>
      <c r="AJ40" s="359"/>
      <c r="AK40" s="359"/>
      <c r="AL40" s="360"/>
    </row>
    <row r="41" spans="1:41" ht="19.7" customHeight="1">
      <c r="A41" s="1">
        <f t="shared" si="3"/>
        <v>22</v>
      </c>
      <c r="B41" s="66" t="str">
        <f t="shared" si="0"/>
        <v/>
      </c>
      <c r="C41" s="67"/>
      <c r="D41" s="68"/>
      <c r="E41" s="68"/>
      <c r="F41" s="68"/>
      <c r="G41" s="68"/>
      <c r="H41" s="69"/>
      <c r="I41" s="62" t="str">
        <f t="shared" si="1"/>
        <v/>
      </c>
      <c r="J41" s="396" t="str">
        <f t="shared" si="1"/>
        <v/>
      </c>
      <c r="K41" s="397" t="str">
        <f t="shared" si="1"/>
        <v/>
      </c>
      <c r="L41" s="63" t="str">
        <f t="shared" si="1"/>
        <v/>
      </c>
      <c r="M41" s="118" t="str">
        <f t="shared" si="2"/>
        <v/>
      </c>
      <c r="N41" s="132" t="str">
        <f t="shared" si="2"/>
        <v/>
      </c>
      <c r="O41" s="70"/>
      <c r="P41" s="70"/>
      <c r="Q41" s="70"/>
      <c r="R41" s="71"/>
      <c r="S41" s="37"/>
      <c r="T41" s="37"/>
      <c r="V41" s="42"/>
      <c r="W41" s="43"/>
      <c r="X41" s="20"/>
      <c r="Y41" s="20"/>
      <c r="Z41" s="20"/>
      <c r="AA41" s="20"/>
      <c r="AB41" s="21"/>
      <c r="AC41" s="30"/>
      <c r="AD41" s="368"/>
      <c r="AE41" s="369"/>
      <c r="AF41" s="17"/>
      <c r="AG41" s="115" t="str">
        <f>IF(V41="諸経費",ROUNDDOWN(SUM(AG$24:AG40)*T$1/100,-3),IF(AC41="","",ROUNDDOWN(AC41*AF41,0)))</f>
        <v/>
      </c>
      <c r="AH41" s="358" t="str">
        <f t="shared" si="5"/>
        <v/>
      </c>
      <c r="AI41" s="359"/>
      <c r="AJ41" s="359"/>
      <c r="AK41" s="359"/>
      <c r="AL41" s="360"/>
    </row>
    <row r="42" spans="1:41" ht="19.7" customHeight="1">
      <c r="A42" s="1">
        <f t="shared" si="3"/>
        <v>23</v>
      </c>
      <c r="B42" s="102" t="s">
        <v>10</v>
      </c>
      <c r="C42" s="103"/>
      <c r="D42" s="103"/>
      <c r="E42" s="103"/>
      <c r="F42" s="103"/>
      <c r="G42" s="103"/>
      <c r="H42" s="104"/>
      <c r="I42" s="72" t="str">
        <f t="shared" si="1"/>
        <v/>
      </c>
      <c r="J42" s="383" t="str">
        <f t="shared" si="1"/>
        <v/>
      </c>
      <c r="K42" s="384" t="str">
        <f t="shared" si="1"/>
        <v/>
      </c>
      <c r="L42" s="73" t="str">
        <f t="shared" si="1"/>
        <v/>
      </c>
      <c r="M42" s="53">
        <f t="shared" si="2"/>
        <v>90000</v>
      </c>
      <c r="N42" s="385">
        <f t="shared" si="2"/>
        <v>-6670</v>
      </c>
      <c r="O42" s="386"/>
      <c r="P42" s="386"/>
      <c r="Q42" s="386"/>
      <c r="R42" s="387"/>
      <c r="S42" s="37"/>
      <c r="T42" s="37"/>
      <c r="V42" s="8" t="s">
        <v>10</v>
      </c>
      <c r="W42" s="4"/>
      <c r="X42" s="4"/>
      <c r="Y42" s="4"/>
      <c r="Z42" s="4"/>
      <c r="AA42" s="4"/>
      <c r="AB42" s="5"/>
      <c r="AC42" s="6"/>
      <c r="AD42" s="388"/>
      <c r="AE42" s="389"/>
      <c r="AF42" s="7"/>
      <c r="AG42" s="53">
        <f>IF(AG24=0,SUM(AG48:AG88)+AH42,SUM(AG24:AG41)+AH42)</f>
        <v>90000</v>
      </c>
      <c r="AH42" s="390">
        <f>IF(AG24=0,ROUNDDOWN(SUM(AG48:AG88),-T6)-(SUM(AG48:AG88)),(ROUNDDOWN(SUM(AG24:AG41),-T6)-SUM(AG24:AG41)))</f>
        <v>-6670</v>
      </c>
      <c r="AI42" s="391"/>
      <c r="AJ42" s="391"/>
      <c r="AK42" s="391"/>
      <c r="AL42" s="392"/>
      <c r="AN42" s="116"/>
      <c r="AO42" s="131"/>
    </row>
    <row r="43" spans="1:41" ht="19.7" customHeight="1">
      <c r="A43" s="1">
        <f t="shared" si="3"/>
        <v>24</v>
      </c>
      <c r="B43" s="102" t="s">
        <v>7</v>
      </c>
      <c r="C43" s="103"/>
      <c r="D43" s="103"/>
      <c r="E43" s="103"/>
      <c r="F43" s="103"/>
      <c r="G43" s="103"/>
      <c r="H43" s="104"/>
      <c r="I43" s="74">
        <f t="shared" ref="I43:N44" si="6">IF(AC43="","",AC43)</f>
        <v>0.1</v>
      </c>
      <c r="J43" s="383" t="str">
        <f t="shared" si="6"/>
        <v/>
      </c>
      <c r="K43" s="384" t="str">
        <f t="shared" si="6"/>
        <v/>
      </c>
      <c r="L43" s="75" t="str">
        <f t="shared" si="6"/>
        <v/>
      </c>
      <c r="M43" s="53">
        <f t="shared" si="6"/>
        <v>9000</v>
      </c>
      <c r="N43" s="393">
        <f t="shared" si="6"/>
        <v>0.1</v>
      </c>
      <c r="O43" s="394"/>
      <c r="P43" s="394" t="str">
        <f t="shared" ref="P43:R44" si="7">IF(AJ43="","",AJ43)</f>
        <v/>
      </c>
      <c r="Q43" s="394" t="str">
        <f t="shared" si="7"/>
        <v/>
      </c>
      <c r="R43" s="395" t="str">
        <f t="shared" si="7"/>
        <v/>
      </c>
      <c r="S43" s="37"/>
      <c r="T43" s="37"/>
      <c r="V43" s="8" t="s">
        <v>7</v>
      </c>
      <c r="W43" s="4"/>
      <c r="X43" s="4"/>
      <c r="Y43" s="4"/>
      <c r="Z43" s="4"/>
      <c r="AA43" s="4"/>
      <c r="AB43" s="5"/>
      <c r="AC43" s="26">
        <f>T2/100</f>
        <v>0.1</v>
      </c>
      <c r="AD43" s="388"/>
      <c r="AE43" s="389"/>
      <c r="AF43" s="9"/>
      <c r="AG43" s="53">
        <f>ROUNDDOWN(AG42*AC43,0)</f>
        <v>9000</v>
      </c>
      <c r="AH43" s="393">
        <f>+AC43</f>
        <v>0.1</v>
      </c>
      <c r="AI43" s="394"/>
      <c r="AJ43" s="394"/>
      <c r="AK43" s="394"/>
      <c r="AL43" s="395"/>
      <c r="AO43" s="116"/>
    </row>
    <row r="44" spans="1:41" ht="19.7" customHeight="1">
      <c r="A44" s="1">
        <f t="shared" si="3"/>
        <v>25</v>
      </c>
      <c r="B44" s="105" t="s">
        <v>11</v>
      </c>
      <c r="C44" s="106"/>
      <c r="D44" s="106"/>
      <c r="E44" s="106"/>
      <c r="F44" s="106"/>
      <c r="G44" s="106"/>
      <c r="H44" s="107"/>
      <c r="I44" s="76" t="str">
        <f t="shared" si="6"/>
        <v/>
      </c>
      <c r="J44" s="377" t="str">
        <f t="shared" si="6"/>
        <v/>
      </c>
      <c r="K44" s="378" t="str">
        <f t="shared" si="6"/>
        <v/>
      </c>
      <c r="L44" s="77" t="str">
        <f t="shared" si="6"/>
        <v/>
      </c>
      <c r="M44" s="54">
        <f t="shared" si="6"/>
        <v>99000</v>
      </c>
      <c r="N44" s="78" t="str">
        <f t="shared" si="6"/>
        <v/>
      </c>
      <c r="O44" s="79" t="str">
        <f>IF(AI44="","",AI44)</f>
        <v/>
      </c>
      <c r="P44" s="80" t="str">
        <f t="shared" si="7"/>
        <v/>
      </c>
      <c r="Q44" s="80" t="str">
        <f t="shared" si="7"/>
        <v/>
      </c>
      <c r="R44" s="81" t="str">
        <f t="shared" si="7"/>
        <v/>
      </c>
      <c r="S44" s="37"/>
      <c r="T44" s="37"/>
      <c r="V44" s="10" t="s">
        <v>11</v>
      </c>
      <c r="W44" s="11"/>
      <c r="X44" s="11"/>
      <c r="Y44" s="11"/>
      <c r="Z44" s="11"/>
      <c r="AA44" s="11"/>
      <c r="AB44" s="12"/>
      <c r="AC44" s="13"/>
      <c r="AD44" s="379"/>
      <c r="AE44" s="380"/>
      <c r="AF44" s="14"/>
      <c r="AG44" s="54">
        <f>+AG42+AG43</f>
        <v>99000</v>
      </c>
      <c r="AH44" s="78"/>
      <c r="AI44" s="79"/>
      <c r="AJ44" s="80"/>
      <c r="AK44" s="80"/>
      <c r="AL44" s="81"/>
    </row>
    <row r="45" spans="1:41" ht="19.7" customHeight="1">
      <c r="B45" s="24" t="s">
        <v>45</v>
      </c>
    </row>
    <row r="46" spans="1:41" ht="19.7" customHeight="1">
      <c r="B46" s="15" t="s">
        <v>14</v>
      </c>
      <c r="V46" s="15" t="s">
        <v>14</v>
      </c>
    </row>
    <row r="47" spans="1:41" ht="19.7" customHeight="1">
      <c r="B47" s="381" t="s">
        <v>33</v>
      </c>
      <c r="C47" s="371"/>
      <c r="D47" s="371"/>
      <c r="E47" s="371"/>
      <c r="F47" s="371"/>
      <c r="G47" s="371"/>
      <c r="H47" s="371"/>
      <c r="I47" s="255" t="s">
        <v>1</v>
      </c>
      <c r="J47" s="382" t="s">
        <v>3</v>
      </c>
      <c r="K47" s="371"/>
      <c r="L47" s="255" t="s">
        <v>0</v>
      </c>
      <c r="M47" s="254" t="s">
        <v>2</v>
      </c>
      <c r="N47" s="370" t="s">
        <v>4</v>
      </c>
      <c r="O47" s="371"/>
      <c r="P47" s="371"/>
      <c r="Q47" s="371"/>
      <c r="R47" s="372"/>
      <c r="S47" s="36"/>
      <c r="T47" s="36"/>
      <c r="V47" s="381" t="s">
        <v>33</v>
      </c>
      <c r="W47" s="371"/>
      <c r="X47" s="371"/>
      <c r="Y47" s="371"/>
      <c r="Z47" s="371"/>
      <c r="AA47" s="371"/>
      <c r="AB47" s="371"/>
      <c r="AC47" s="255" t="s">
        <v>1</v>
      </c>
      <c r="AD47" s="382" t="s">
        <v>3</v>
      </c>
      <c r="AE47" s="371"/>
      <c r="AF47" s="255" t="s">
        <v>0</v>
      </c>
      <c r="AG47" s="254" t="s">
        <v>2</v>
      </c>
      <c r="AH47" s="370" t="s">
        <v>4</v>
      </c>
      <c r="AI47" s="371"/>
      <c r="AJ47" s="371"/>
      <c r="AK47" s="371"/>
      <c r="AL47" s="372"/>
    </row>
    <row r="48" spans="1:41" ht="19.7" customHeight="1">
      <c r="A48" s="1">
        <f>ROW()-43</f>
        <v>5</v>
      </c>
      <c r="B48" s="82" t="str">
        <f t="shared" ref="B48:H88" si="8">IF(V48="","",V48)</f>
        <v>配管工</v>
      </c>
      <c r="C48" s="60"/>
      <c r="D48" s="60"/>
      <c r="E48" s="60"/>
      <c r="F48" s="60"/>
      <c r="G48" s="60"/>
      <c r="H48" s="61"/>
      <c r="I48" s="62">
        <f t="shared" ref="I48:J63" si="9">IF(AC48="","",AC48)</f>
        <v>5</v>
      </c>
      <c r="J48" s="373" t="str">
        <f t="shared" si="9"/>
        <v>時間</v>
      </c>
      <c r="K48" s="374"/>
      <c r="L48" s="63">
        <f>IF(AF48="","",AF48)</f>
        <v>2800</v>
      </c>
      <c r="M48" s="63">
        <f t="shared" ref="M48:N63" si="10">IF(AG48="","",AG48)</f>
        <v>14000</v>
      </c>
      <c r="N48" s="83" t="str">
        <f t="shared" si="10"/>
        <v/>
      </c>
      <c r="O48" s="60"/>
      <c r="P48" s="60"/>
      <c r="Q48" s="60"/>
      <c r="R48" s="84"/>
      <c r="S48" s="37"/>
      <c r="T48" s="37"/>
      <c r="V48" s="40" t="s">
        <v>35</v>
      </c>
      <c r="W48" s="41"/>
      <c r="X48" s="18"/>
      <c r="Y48" s="18"/>
      <c r="Z48" s="18"/>
      <c r="AA48" s="18"/>
      <c r="AB48" s="19"/>
      <c r="AC48" s="260">
        <v>5</v>
      </c>
      <c r="AD48" s="375" t="s">
        <v>34</v>
      </c>
      <c r="AE48" s="376"/>
      <c r="AF48" s="261">
        <v>2800</v>
      </c>
      <c r="AG48" s="262">
        <f>ROUNDDOWN(AC48*AF48,0)</f>
        <v>14000</v>
      </c>
      <c r="AH48" s="83"/>
      <c r="AI48" s="60"/>
      <c r="AJ48" s="60"/>
      <c r="AK48" s="60"/>
      <c r="AL48" s="84"/>
    </row>
    <row r="49" spans="1:38" ht="19.7" customHeight="1">
      <c r="A49" s="1">
        <f t="shared" ref="A49:A88" si="11">ROW()-43</f>
        <v>6</v>
      </c>
      <c r="B49" s="85" t="str">
        <f t="shared" si="8"/>
        <v>普通作業員</v>
      </c>
      <c r="C49" s="86"/>
      <c r="D49" s="86"/>
      <c r="E49" s="86"/>
      <c r="F49" s="86"/>
      <c r="G49" s="86"/>
      <c r="H49" s="87"/>
      <c r="I49" s="62">
        <f t="shared" si="9"/>
        <v>10</v>
      </c>
      <c r="J49" s="354" t="str">
        <f t="shared" si="9"/>
        <v>時間</v>
      </c>
      <c r="K49" s="355"/>
      <c r="L49" s="63">
        <f t="shared" ref="L49:N88" si="12">IF(AF49="","",AF49)</f>
        <v>2300</v>
      </c>
      <c r="M49" s="63">
        <f t="shared" si="10"/>
        <v>23000</v>
      </c>
      <c r="N49" s="133" t="str">
        <f t="shared" si="10"/>
        <v/>
      </c>
      <c r="O49" s="86"/>
      <c r="P49" s="86"/>
      <c r="Q49" s="86"/>
      <c r="R49" s="88"/>
      <c r="S49" s="37"/>
      <c r="T49" s="37"/>
      <c r="V49" s="42" t="s">
        <v>36</v>
      </c>
      <c r="W49" s="43"/>
      <c r="X49" s="20"/>
      <c r="Y49" s="20"/>
      <c r="Z49" s="20"/>
      <c r="AA49" s="20"/>
      <c r="AB49" s="21"/>
      <c r="AC49" s="45">
        <v>10</v>
      </c>
      <c r="AD49" s="368" t="s">
        <v>34</v>
      </c>
      <c r="AE49" s="369"/>
      <c r="AF49" s="263">
        <v>2300</v>
      </c>
      <c r="AG49" s="264">
        <f>IF(V49="諸経費",ROUNDDOWN(SUM(AG48)*T$1/100,-3),IF(AC49="","",ROUNDDOWN(AC49*AF49,0)))</f>
        <v>23000</v>
      </c>
      <c r="AH49" s="358" t="str">
        <f>IF(V49="諸経費","上記合計額の"&amp;TEXT(T$1,"#,##0")&amp;"%","")</f>
        <v/>
      </c>
      <c r="AI49" s="359"/>
      <c r="AJ49" s="359"/>
      <c r="AK49" s="359"/>
      <c r="AL49" s="360"/>
    </row>
    <row r="50" spans="1:38" ht="19.7" customHeight="1">
      <c r="A50" s="1">
        <f t="shared" si="11"/>
        <v>7</v>
      </c>
      <c r="B50" s="85" t="str">
        <f t="shared" si="8"/>
        <v>バックホウ</v>
      </c>
      <c r="C50" s="86"/>
      <c r="D50" s="86"/>
      <c r="E50" s="86"/>
      <c r="F50" s="86"/>
      <c r="G50" s="86"/>
      <c r="H50" s="87"/>
      <c r="I50" s="62">
        <f t="shared" si="9"/>
        <v>5</v>
      </c>
      <c r="J50" s="354" t="str">
        <f t="shared" si="9"/>
        <v>時間</v>
      </c>
      <c r="K50" s="355"/>
      <c r="L50" s="63">
        <f t="shared" si="12"/>
        <v>4730</v>
      </c>
      <c r="M50" s="63">
        <f t="shared" si="10"/>
        <v>23650</v>
      </c>
      <c r="N50" s="133" t="str">
        <f t="shared" si="10"/>
        <v/>
      </c>
      <c r="O50" s="86"/>
      <c r="P50" s="86"/>
      <c r="Q50" s="86"/>
      <c r="R50" s="88"/>
      <c r="S50" s="37"/>
      <c r="T50" s="37"/>
      <c r="V50" s="42" t="s">
        <v>37</v>
      </c>
      <c r="W50" s="43"/>
      <c r="X50" s="20"/>
      <c r="Y50" s="20"/>
      <c r="Z50" s="20"/>
      <c r="AA50" s="20"/>
      <c r="AB50" s="21"/>
      <c r="AC50" s="45">
        <v>5</v>
      </c>
      <c r="AD50" s="368" t="s">
        <v>34</v>
      </c>
      <c r="AE50" s="369"/>
      <c r="AF50" s="263">
        <v>4730</v>
      </c>
      <c r="AG50" s="264">
        <f>IF(V50="諸経費",ROUNDDOWN(SUM(AG$48:AG49)*T$1/100,-3),IF(AC50="","",ROUNDDOWN(AC50*AF50,0)))</f>
        <v>23650</v>
      </c>
      <c r="AH50" s="358" t="str">
        <f t="shared" ref="AH50:AH88" si="13">IF(V50="諸経費","上記合計額の"&amp;TEXT(T$1,"#,##0")&amp;"%","")</f>
        <v/>
      </c>
      <c r="AI50" s="359"/>
      <c r="AJ50" s="359"/>
      <c r="AK50" s="359"/>
      <c r="AL50" s="360"/>
    </row>
    <row r="51" spans="1:38" ht="19.7" customHeight="1">
      <c r="A51" s="1">
        <f t="shared" si="11"/>
        <v>8</v>
      </c>
      <c r="B51" s="85" t="str">
        <f t="shared" si="8"/>
        <v>２tダンプトラック</v>
      </c>
      <c r="C51" s="86"/>
      <c r="D51" s="86"/>
      <c r="E51" s="86"/>
      <c r="F51" s="86"/>
      <c r="G51" s="86"/>
      <c r="H51" s="87"/>
      <c r="I51" s="62">
        <f t="shared" si="9"/>
        <v>2</v>
      </c>
      <c r="J51" s="354" t="str">
        <f t="shared" si="9"/>
        <v>時間</v>
      </c>
      <c r="K51" s="355"/>
      <c r="L51" s="63">
        <f t="shared" si="12"/>
        <v>1560</v>
      </c>
      <c r="M51" s="63">
        <f t="shared" si="10"/>
        <v>3120</v>
      </c>
      <c r="N51" s="133" t="str">
        <f t="shared" si="10"/>
        <v/>
      </c>
      <c r="O51" s="86"/>
      <c r="P51" s="86"/>
      <c r="Q51" s="86"/>
      <c r="R51" s="88"/>
      <c r="S51" s="37"/>
      <c r="T51" s="37"/>
      <c r="V51" s="42" t="s">
        <v>38</v>
      </c>
      <c r="W51" s="43"/>
      <c r="X51" s="20"/>
      <c r="Y51" s="20"/>
      <c r="Z51" s="20"/>
      <c r="AA51" s="20"/>
      <c r="AB51" s="21"/>
      <c r="AC51" s="45">
        <v>2</v>
      </c>
      <c r="AD51" s="368" t="s">
        <v>34</v>
      </c>
      <c r="AE51" s="369"/>
      <c r="AF51" s="263">
        <v>1560</v>
      </c>
      <c r="AG51" s="264">
        <f>IF(V51="諸経費",ROUNDDOWN(SUM(AG$48:AG50)*T$1/100,-3),IF(AC51="","",ROUNDDOWN(AC51*AF51,0)))</f>
        <v>3120</v>
      </c>
      <c r="AH51" s="358" t="str">
        <f t="shared" si="13"/>
        <v/>
      </c>
      <c r="AI51" s="359"/>
      <c r="AJ51" s="359"/>
      <c r="AK51" s="359"/>
      <c r="AL51" s="360"/>
    </row>
    <row r="52" spans="1:38" ht="19.7" customHeight="1">
      <c r="A52" s="1">
        <f t="shared" si="11"/>
        <v>9</v>
      </c>
      <c r="B52" s="85" t="str">
        <f t="shared" si="8"/>
        <v>切込み砕石</v>
      </c>
      <c r="C52" s="86"/>
      <c r="D52" s="86"/>
      <c r="E52" s="86"/>
      <c r="F52" s="86"/>
      <c r="G52" s="86"/>
      <c r="H52" s="87"/>
      <c r="I52" s="62">
        <f t="shared" si="9"/>
        <v>5</v>
      </c>
      <c r="J52" s="354" t="str">
        <f t="shared" si="9"/>
        <v>m3</v>
      </c>
      <c r="K52" s="355"/>
      <c r="L52" s="63">
        <f t="shared" si="12"/>
        <v>2500</v>
      </c>
      <c r="M52" s="63">
        <f t="shared" si="10"/>
        <v>12500</v>
      </c>
      <c r="N52" s="133" t="str">
        <f t="shared" si="10"/>
        <v/>
      </c>
      <c r="O52" s="86"/>
      <c r="P52" s="86"/>
      <c r="Q52" s="86"/>
      <c r="R52" s="88"/>
      <c r="S52" s="37"/>
      <c r="T52" s="37"/>
      <c r="V52" s="42" t="s">
        <v>39</v>
      </c>
      <c r="W52" s="43"/>
      <c r="X52" s="20"/>
      <c r="Y52" s="20"/>
      <c r="Z52" s="20"/>
      <c r="AA52" s="20"/>
      <c r="AB52" s="21"/>
      <c r="AC52" s="45">
        <v>5</v>
      </c>
      <c r="AD52" s="368" t="s">
        <v>40</v>
      </c>
      <c r="AE52" s="369"/>
      <c r="AF52" s="263">
        <v>2500</v>
      </c>
      <c r="AG52" s="264">
        <f>IF(V52="諸経費",ROUNDDOWN(SUM(AG$48:AG51)*T$1/100,-3),IF(AC52="","",ROUNDDOWN(AC52*AF52,0)))</f>
        <v>12500</v>
      </c>
      <c r="AH52" s="358" t="str">
        <f t="shared" si="13"/>
        <v/>
      </c>
      <c r="AI52" s="359"/>
      <c r="AJ52" s="359"/>
      <c r="AK52" s="359"/>
      <c r="AL52" s="360"/>
    </row>
    <row r="53" spans="1:38" ht="19.7" customHeight="1">
      <c r="A53" s="1">
        <f t="shared" si="11"/>
        <v>10</v>
      </c>
      <c r="B53" s="85" t="str">
        <f t="shared" si="8"/>
        <v>砂</v>
      </c>
      <c r="C53" s="86"/>
      <c r="D53" s="86"/>
      <c r="E53" s="86"/>
      <c r="F53" s="86"/>
      <c r="G53" s="86"/>
      <c r="H53" s="87"/>
      <c r="I53" s="62">
        <f t="shared" si="9"/>
        <v>8</v>
      </c>
      <c r="J53" s="354" t="str">
        <f t="shared" si="9"/>
        <v>m3</v>
      </c>
      <c r="K53" s="355"/>
      <c r="L53" s="63">
        <f t="shared" si="12"/>
        <v>3200</v>
      </c>
      <c r="M53" s="63">
        <f t="shared" si="10"/>
        <v>25600</v>
      </c>
      <c r="N53" s="133" t="str">
        <f t="shared" si="10"/>
        <v/>
      </c>
      <c r="O53" s="86"/>
      <c r="P53" s="86"/>
      <c r="Q53" s="86"/>
      <c r="R53" s="88"/>
      <c r="S53" s="37"/>
      <c r="T53" s="37"/>
      <c r="V53" s="31" t="s">
        <v>42</v>
      </c>
      <c r="W53" s="32"/>
      <c r="X53" s="32"/>
      <c r="Y53" s="32"/>
      <c r="Z53" s="32"/>
      <c r="AA53" s="32"/>
      <c r="AB53" s="33"/>
      <c r="AC53" s="44">
        <v>8</v>
      </c>
      <c r="AD53" s="368" t="s">
        <v>40</v>
      </c>
      <c r="AE53" s="369"/>
      <c r="AF53" s="265">
        <v>3200</v>
      </c>
      <c r="AG53" s="264">
        <f>IF(V53="諸経費",ROUNDDOWN(SUM(AG$48:AG52)*T$1/100,-3),IF(AC53="","",ROUNDDOWN(AC53*AF53,0)))</f>
        <v>25600</v>
      </c>
      <c r="AH53" s="358" t="str">
        <f t="shared" si="13"/>
        <v/>
      </c>
      <c r="AI53" s="359"/>
      <c r="AJ53" s="359"/>
      <c r="AK53" s="359"/>
      <c r="AL53" s="360"/>
    </row>
    <row r="54" spans="1:38" ht="19.7" customHeight="1">
      <c r="A54" s="1">
        <f t="shared" si="11"/>
        <v>11</v>
      </c>
      <c r="B54" s="85" t="str">
        <f t="shared" si="8"/>
        <v>諸経費</v>
      </c>
      <c r="C54" s="86"/>
      <c r="D54" s="86"/>
      <c r="E54" s="86"/>
      <c r="F54" s="86"/>
      <c r="G54" s="86"/>
      <c r="H54" s="87"/>
      <c r="I54" s="62" t="str">
        <f t="shared" si="9"/>
        <v/>
      </c>
      <c r="J54" s="354" t="str">
        <f t="shared" si="9"/>
        <v/>
      </c>
      <c r="K54" s="355"/>
      <c r="L54" s="63" t="str">
        <f t="shared" si="12"/>
        <v/>
      </c>
      <c r="M54" s="63">
        <f t="shared" si="10"/>
        <v>25000</v>
      </c>
      <c r="N54" s="133" t="str">
        <f t="shared" si="10"/>
        <v>上記合計額の25%</v>
      </c>
      <c r="O54" s="86"/>
      <c r="P54" s="86"/>
      <c r="Q54" s="86"/>
      <c r="R54" s="88"/>
      <c r="S54" s="37"/>
      <c r="T54" s="37"/>
      <c r="V54" s="42" t="s">
        <v>41</v>
      </c>
      <c r="W54" s="43"/>
      <c r="X54" s="20"/>
      <c r="Y54" s="20"/>
      <c r="Z54" s="20"/>
      <c r="AA54" s="20"/>
      <c r="AB54" s="21"/>
      <c r="AC54" s="45"/>
      <c r="AD54" s="368"/>
      <c r="AE54" s="369"/>
      <c r="AF54" s="263"/>
      <c r="AG54" s="264">
        <f>IF(V54="諸経費",ROUNDDOWN(SUM(AG$48:AG53)*T$1/100,-3),IF(AC54="","",ROUNDDOWN(AC54*AF54,0)))</f>
        <v>25000</v>
      </c>
      <c r="AH54" s="358" t="str">
        <f t="shared" si="13"/>
        <v>上記合計額の25%</v>
      </c>
      <c r="AI54" s="359"/>
      <c r="AJ54" s="359"/>
      <c r="AK54" s="359"/>
      <c r="AL54" s="360"/>
    </row>
    <row r="55" spans="1:38" ht="19.7" customHeight="1">
      <c r="A55" s="1">
        <f t="shared" si="11"/>
        <v>12</v>
      </c>
      <c r="B55" s="85" t="str">
        <f t="shared" si="8"/>
        <v/>
      </c>
      <c r="C55" s="86"/>
      <c r="D55" s="86"/>
      <c r="E55" s="86"/>
      <c r="F55" s="86"/>
      <c r="G55" s="86"/>
      <c r="H55" s="87"/>
      <c r="I55" s="62" t="str">
        <f t="shared" si="9"/>
        <v/>
      </c>
      <c r="J55" s="354" t="str">
        <f t="shared" si="9"/>
        <v/>
      </c>
      <c r="K55" s="355"/>
      <c r="L55" s="63" t="str">
        <f t="shared" si="12"/>
        <v/>
      </c>
      <c r="M55" s="63" t="str">
        <f t="shared" si="10"/>
        <v/>
      </c>
      <c r="N55" s="133" t="str">
        <f t="shared" si="10"/>
        <v/>
      </c>
      <c r="O55" s="86"/>
      <c r="P55" s="86"/>
      <c r="Q55" s="86"/>
      <c r="R55" s="88"/>
      <c r="S55" s="37"/>
      <c r="T55" s="37"/>
      <c r="V55" s="31"/>
      <c r="W55" s="32"/>
      <c r="X55" s="32"/>
      <c r="Y55" s="32"/>
      <c r="Z55" s="32"/>
      <c r="AA55" s="32"/>
      <c r="AB55" s="33"/>
      <c r="AC55" s="44"/>
      <c r="AD55" s="356"/>
      <c r="AE55" s="357"/>
      <c r="AF55" s="265"/>
      <c r="AG55" s="264" t="str">
        <f>IF(V55="諸経費",ROUNDDOWN(SUM(AG$48:AG54)*T$1/100,-3),IF(AC55="","",ROUNDDOWN(AC55*AF55,0)))</f>
        <v/>
      </c>
      <c r="AH55" s="358" t="str">
        <f t="shared" si="13"/>
        <v/>
      </c>
      <c r="AI55" s="359"/>
      <c r="AJ55" s="359"/>
      <c r="AK55" s="359"/>
      <c r="AL55" s="360"/>
    </row>
    <row r="56" spans="1:38" ht="19.7" customHeight="1">
      <c r="A56" s="1">
        <f t="shared" si="11"/>
        <v>13</v>
      </c>
      <c r="B56" s="85" t="str">
        <f t="shared" si="8"/>
        <v/>
      </c>
      <c r="C56" s="86"/>
      <c r="D56" s="86"/>
      <c r="E56" s="86"/>
      <c r="F56" s="86"/>
      <c r="G56" s="86"/>
      <c r="H56" s="87"/>
      <c r="I56" s="62" t="str">
        <f t="shared" si="9"/>
        <v/>
      </c>
      <c r="J56" s="354" t="str">
        <f t="shared" si="9"/>
        <v/>
      </c>
      <c r="K56" s="355"/>
      <c r="L56" s="63" t="str">
        <f t="shared" si="12"/>
        <v/>
      </c>
      <c r="M56" s="63" t="str">
        <f t="shared" si="10"/>
        <v/>
      </c>
      <c r="N56" s="133" t="str">
        <f t="shared" si="10"/>
        <v/>
      </c>
      <c r="O56" s="86"/>
      <c r="P56" s="86"/>
      <c r="Q56" s="86"/>
      <c r="R56" s="88"/>
      <c r="S56" s="37"/>
      <c r="T56" s="37"/>
      <c r="V56" s="31"/>
      <c r="W56" s="32"/>
      <c r="X56" s="32"/>
      <c r="Y56" s="32"/>
      <c r="Z56" s="32"/>
      <c r="AA56" s="32"/>
      <c r="AB56" s="33"/>
      <c r="AC56" s="44"/>
      <c r="AD56" s="356"/>
      <c r="AE56" s="357"/>
      <c r="AF56" s="265"/>
      <c r="AG56" s="264" t="str">
        <f>IF(V56="諸経費",ROUNDDOWN(SUM(AG$48:AG55)*T$1/100,-3),IF(AC56="","",ROUNDDOWN(AC56*AF56,0)))</f>
        <v/>
      </c>
      <c r="AH56" s="358" t="str">
        <f t="shared" si="13"/>
        <v/>
      </c>
      <c r="AI56" s="359"/>
      <c r="AJ56" s="359"/>
      <c r="AK56" s="359"/>
      <c r="AL56" s="360"/>
    </row>
    <row r="57" spans="1:38" ht="19.7" customHeight="1">
      <c r="A57" s="1">
        <f t="shared" si="11"/>
        <v>14</v>
      </c>
      <c r="B57" s="85" t="str">
        <f t="shared" si="8"/>
        <v/>
      </c>
      <c r="C57" s="86"/>
      <c r="D57" s="86"/>
      <c r="E57" s="86"/>
      <c r="F57" s="86"/>
      <c r="G57" s="86"/>
      <c r="H57" s="87"/>
      <c r="I57" s="62" t="str">
        <f t="shared" si="9"/>
        <v/>
      </c>
      <c r="J57" s="354" t="str">
        <f t="shared" si="9"/>
        <v/>
      </c>
      <c r="K57" s="355"/>
      <c r="L57" s="63" t="str">
        <f t="shared" si="12"/>
        <v/>
      </c>
      <c r="M57" s="63" t="str">
        <f t="shared" si="10"/>
        <v/>
      </c>
      <c r="N57" s="133" t="str">
        <f t="shared" si="10"/>
        <v/>
      </c>
      <c r="O57" s="86"/>
      <c r="P57" s="86"/>
      <c r="Q57" s="86"/>
      <c r="R57" s="88"/>
      <c r="S57" s="37"/>
      <c r="T57" s="37"/>
      <c r="V57" s="31"/>
      <c r="W57" s="32"/>
      <c r="X57" s="32"/>
      <c r="Y57" s="32"/>
      <c r="Z57" s="32"/>
      <c r="AA57" s="32"/>
      <c r="AB57" s="33"/>
      <c r="AC57" s="44"/>
      <c r="AD57" s="356"/>
      <c r="AE57" s="357"/>
      <c r="AF57" s="265"/>
      <c r="AG57" s="264" t="str">
        <f>IF(V57="諸経費",ROUNDDOWN(SUM(AG$48:AG56)*T$1/100,-3),IF(AC57="","",ROUNDDOWN(AC57*AF57,0)))</f>
        <v/>
      </c>
      <c r="AH57" s="358" t="str">
        <f t="shared" si="13"/>
        <v/>
      </c>
      <c r="AI57" s="359"/>
      <c r="AJ57" s="359"/>
      <c r="AK57" s="359"/>
      <c r="AL57" s="360"/>
    </row>
    <row r="58" spans="1:38" ht="19.7" customHeight="1">
      <c r="A58" s="1">
        <f t="shared" si="11"/>
        <v>15</v>
      </c>
      <c r="B58" s="85" t="str">
        <f t="shared" si="8"/>
        <v/>
      </c>
      <c r="C58" s="86"/>
      <c r="D58" s="86"/>
      <c r="E58" s="86"/>
      <c r="F58" s="86"/>
      <c r="G58" s="86"/>
      <c r="H58" s="87"/>
      <c r="I58" s="62" t="str">
        <f t="shared" si="9"/>
        <v/>
      </c>
      <c r="J58" s="354" t="str">
        <f t="shared" si="9"/>
        <v/>
      </c>
      <c r="K58" s="355"/>
      <c r="L58" s="63" t="str">
        <f t="shared" si="12"/>
        <v/>
      </c>
      <c r="M58" s="63" t="str">
        <f t="shared" si="10"/>
        <v/>
      </c>
      <c r="N58" s="133" t="str">
        <f t="shared" si="10"/>
        <v/>
      </c>
      <c r="O58" s="86"/>
      <c r="P58" s="86"/>
      <c r="Q58" s="86"/>
      <c r="R58" s="88"/>
      <c r="S58" s="37"/>
      <c r="T58" s="37"/>
      <c r="V58" s="31"/>
      <c r="W58" s="32"/>
      <c r="X58" s="32"/>
      <c r="Y58" s="32"/>
      <c r="Z58" s="32"/>
      <c r="AA58" s="32"/>
      <c r="AB58" s="33"/>
      <c r="AC58" s="44"/>
      <c r="AD58" s="356"/>
      <c r="AE58" s="357"/>
      <c r="AF58" s="265"/>
      <c r="AG58" s="264" t="str">
        <f>IF(V58="諸経費",ROUNDDOWN(SUM(AG$48:AG57)*T$1/100,-3),IF(AC58="","",ROUNDDOWN(AC58*AF58,0)))</f>
        <v/>
      </c>
      <c r="AH58" s="358" t="str">
        <f t="shared" si="13"/>
        <v/>
      </c>
      <c r="AI58" s="359"/>
      <c r="AJ58" s="359"/>
      <c r="AK58" s="359"/>
      <c r="AL58" s="360"/>
    </row>
    <row r="59" spans="1:38" ht="19.7" customHeight="1">
      <c r="A59" s="1">
        <f t="shared" si="11"/>
        <v>16</v>
      </c>
      <c r="B59" s="85" t="str">
        <f t="shared" si="8"/>
        <v/>
      </c>
      <c r="C59" s="86"/>
      <c r="D59" s="86"/>
      <c r="E59" s="86"/>
      <c r="F59" s="86"/>
      <c r="G59" s="86"/>
      <c r="H59" s="87"/>
      <c r="I59" s="62" t="str">
        <f t="shared" si="9"/>
        <v/>
      </c>
      <c r="J59" s="354" t="str">
        <f t="shared" si="9"/>
        <v/>
      </c>
      <c r="K59" s="355"/>
      <c r="L59" s="63" t="str">
        <f t="shared" si="12"/>
        <v/>
      </c>
      <c r="M59" s="63" t="str">
        <f t="shared" si="10"/>
        <v/>
      </c>
      <c r="N59" s="133" t="str">
        <f t="shared" si="10"/>
        <v/>
      </c>
      <c r="O59" s="86"/>
      <c r="P59" s="86"/>
      <c r="Q59" s="86"/>
      <c r="R59" s="88"/>
      <c r="S59" s="37"/>
      <c r="T59" s="37"/>
      <c r="V59" s="31"/>
      <c r="W59" s="32"/>
      <c r="X59" s="32"/>
      <c r="Y59" s="32"/>
      <c r="Z59" s="32"/>
      <c r="AA59" s="32"/>
      <c r="AB59" s="33"/>
      <c r="AC59" s="44"/>
      <c r="AD59" s="356"/>
      <c r="AE59" s="357"/>
      <c r="AF59" s="265"/>
      <c r="AG59" s="264" t="str">
        <f>IF(V59="諸経費",ROUNDDOWN(SUM(AG$48:AG58)*T$1/100,-3),IF(AC59="","",ROUNDDOWN(AC59*AF59,0)))</f>
        <v/>
      </c>
      <c r="AH59" s="358" t="str">
        <f t="shared" si="13"/>
        <v/>
      </c>
      <c r="AI59" s="359"/>
      <c r="AJ59" s="359"/>
      <c r="AK59" s="359"/>
      <c r="AL59" s="360"/>
    </row>
    <row r="60" spans="1:38" ht="19.7" customHeight="1">
      <c r="A60" s="1">
        <f t="shared" si="11"/>
        <v>17</v>
      </c>
      <c r="B60" s="85" t="str">
        <f t="shared" si="8"/>
        <v/>
      </c>
      <c r="C60" s="86"/>
      <c r="D60" s="86"/>
      <c r="E60" s="86"/>
      <c r="F60" s="86"/>
      <c r="G60" s="86"/>
      <c r="H60" s="87"/>
      <c r="I60" s="62" t="str">
        <f t="shared" si="9"/>
        <v/>
      </c>
      <c r="J60" s="354" t="str">
        <f t="shared" si="9"/>
        <v/>
      </c>
      <c r="K60" s="355"/>
      <c r="L60" s="63" t="str">
        <f t="shared" si="12"/>
        <v/>
      </c>
      <c r="M60" s="63" t="str">
        <f t="shared" si="10"/>
        <v/>
      </c>
      <c r="N60" s="133" t="str">
        <f t="shared" si="10"/>
        <v/>
      </c>
      <c r="O60" s="86"/>
      <c r="P60" s="86"/>
      <c r="Q60" s="86"/>
      <c r="R60" s="88"/>
      <c r="S60" s="37"/>
      <c r="T60" s="37"/>
      <c r="V60" s="31"/>
      <c r="W60" s="32"/>
      <c r="X60" s="32"/>
      <c r="Y60" s="32"/>
      <c r="Z60" s="32"/>
      <c r="AA60" s="32"/>
      <c r="AB60" s="33"/>
      <c r="AC60" s="44"/>
      <c r="AD60" s="356"/>
      <c r="AE60" s="357"/>
      <c r="AF60" s="265"/>
      <c r="AG60" s="264" t="str">
        <f>IF(V60="諸経費",ROUNDDOWN(SUM(AG$48:AG59)*T$1/100,-3),IF(AC60="","",ROUNDDOWN(AC60*AF60,0)))</f>
        <v/>
      </c>
      <c r="AH60" s="358" t="str">
        <f t="shared" si="13"/>
        <v/>
      </c>
      <c r="AI60" s="359"/>
      <c r="AJ60" s="359"/>
      <c r="AK60" s="359"/>
      <c r="AL60" s="360"/>
    </row>
    <row r="61" spans="1:38" ht="19.7" customHeight="1">
      <c r="A61" s="1">
        <f t="shared" si="11"/>
        <v>18</v>
      </c>
      <c r="B61" s="89" t="str">
        <f t="shared" si="8"/>
        <v/>
      </c>
      <c r="C61" s="68"/>
      <c r="D61" s="68"/>
      <c r="E61" s="68"/>
      <c r="F61" s="68"/>
      <c r="G61" s="68"/>
      <c r="H61" s="69"/>
      <c r="I61" s="62" t="str">
        <f t="shared" si="9"/>
        <v/>
      </c>
      <c r="J61" s="354" t="str">
        <f t="shared" si="9"/>
        <v/>
      </c>
      <c r="K61" s="355"/>
      <c r="L61" s="63" t="str">
        <f t="shared" si="12"/>
        <v/>
      </c>
      <c r="M61" s="63" t="str">
        <f t="shared" si="10"/>
        <v/>
      </c>
      <c r="N61" s="133" t="str">
        <f t="shared" si="10"/>
        <v/>
      </c>
      <c r="O61" s="68"/>
      <c r="P61" s="68"/>
      <c r="Q61" s="68"/>
      <c r="R61" s="91"/>
      <c r="S61" s="37"/>
      <c r="T61" s="37"/>
      <c r="V61" s="31"/>
      <c r="W61" s="32"/>
      <c r="X61" s="32"/>
      <c r="Y61" s="32"/>
      <c r="Z61" s="32"/>
      <c r="AA61" s="32"/>
      <c r="AB61" s="33"/>
      <c r="AC61" s="44"/>
      <c r="AD61" s="356"/>
      <c r="AE61" s="357"/>
      <c r="AF61" s="265"/>
      <c r="AG61" s="264" t="str">
        <f>IF(V61="諸経費",ROUNDDOWN(SUM(AG$48:AG60)*T$1/100,-3),IF(AC61="","",ROUNDDOWN(AC61*AF61,0)))</f>
        <v/>
      </c>
      <c r="AH61" s="358" t="str">
        <f t="shared" si="13"/>
        <v/>
      </c>
      <c r="AI61" s="359"/>
      <c r="AJ61" s="359"/>
      <c r="AK61" s="359"/>
      <c r="AL61" s="360"/>
    </row>
    <row r="62" spans="1:38" ht="19.7" customHeight="1">
      <c r="A62" s="1">
        <f t="shared" si="11"/>
        <v>19</v>
      </c>
      <c r="B62" s="89" t="str">
        <f t="shared" si="8"/>
        <v/>
      </c>
      <c r="C62" s="68"/>
      <c r="D62" s="68"/>
      <c r="E62" s="68"/>
      <c r="F62" s="68"/>
      <c r="G62" s="68"/>
      <c r="H62" s="69"/>
      <c r="I62" s="62" t="str">
        <f t="shared" si="9"/>
        <v/>
      </c>
      <c r="J62" s="354" t="str">
        <f t="shared" si="9"/>
        <v/>
      </c>
      <c r="K62" s="355"/>
      <c r="L62" s="63" t="str">
        <f t="shared" si="12"/>
        <v/>
      </c>
      <c r="M62" s="63" t="str">
        <f t="shared" si="10"/>
        <v/>
      </c>
      <c r="N62" s="133" t="str">
        <f t="shared" si="10"/>
        <v/>
      </c>
      <c r="O62" s="68"/>
      <c r="P62" s="68"/>
      <c r="Q62" s="68"/>
      <c r="R62" s="91"/>
      <c r="S62" s="37"/>
      <c r="T62" s="37"/>
      <c r="V62" s="31"/>
      <c r="W62" s="32"/>
      <c r="X62" s="32"/>
      <c r="Y62" s="32"/>
      <c r="Z62" s="32"/>
      <c r="AA62" s="32"/>
      <c r="AB62" s="33"/>
      <c r="AC62" s="44"/>
      <c r="AD62" s="356"/>
      <c r="AE62" s="357"/>
      <c r="AF62" s="265"/>
      <c r="AG62" s="264" t="str">
        <f>IF(V62="諸経費",ROUNDDOWN(SUM(AG$48:AG61)*T$1/100,-3),IF(AC62="","",ROUNDDOWN(AC62*AF62,0)))</f>
        <v/>
      </c>
      <c r="AH62" s="358" t="str">
        <f t="shared" si="13"/>
        <v/>
      </c>
      <c r="AI62" s="359"/>
      <c r="AJ62" s="359"/>
      <c r="AK62" s="359"/>
      <c r="AL62" s="360"/>
    </row>
    <row r="63" spans="1:38" ht="19.7" customHeight="1">
      <c r="A63" s="1">
        <f t="shared" si="11"/>
        <v>20</v>
      </c>
      <c r="B63" s="89" t="str">
        <f t="shared" si="8"/>
        <v/>
      </c>
      <c r="C63" s="68"/>
      <c r="D63" s="68"/>
      <c r="E63" s="68"/>
      <c r="F63" s="68"/>
      <c r="G63" s="68"/>
      <c r="H63" s="69"/>
      <c r="I63" s="62" t="str">
        <f t="shared" si="9"/>
        <v/>
      </c>
      <c r="J63" s="354" t="str">
        <f t="shared" si="9"/>
        <v/>
      </c>
      <c r="K63" s="355"/>
      <c r="L63" s="63" t="str">
        <f t="shared" si="12"/>
        <v/>
      </c>
      <c r="M63" s="63" t="str">
        <f t="shared" si="10"/>
        <v/>
      </c>
      <c r="N63" s="133" t="str">
        <f t="shared" si="10"/>
        <v/>
      </c>
      <c r="O63" s="68"/>
      <c r="P63" s="68"/>
      <c r="Q63" s="68"/>
      <c r="R63" s="91"/>
      <c r="S63" s="37"/>
      <c r="T63" s="37"/>
      <c r="V63" s="31"/>
      <c r="W63" s="32"/>
      <c r="X63" s="32"/>
      <c r="Y63" s="32"/>
      <c r="Z63" s="32"/>
      <c r="AA63" s="32"/>
      <c r="AB63" s="33"/>
      <c r="AC63" s="44"/>
      <c r="AD63" s="356"/>
      <c r="AE63" s="357"/>
      <c r="AF63" s="265"/>
      <c r="AG63" s="264" t="str">
        <f>IF(V63="諸経費",ROUNDDOWN(SUM(AG$48:AG62)*T$1/100,-3),IF(AC63="","",ROUNDDOWN(AC63*AF63,0)))</f>
        <v/>
      </c>
      <c r="AH63" s="358" t="str">
        <f t="shared" si="13"/>
        <v/>
      </c>
      <c r="AI63" s="359"/>
      <c r="AJ63" s="359"/>
      <c r="AK63" s="359"/>
      <c r="AL63" s="360"/>
    </row>
    <row r="64" spans="1:38" ht="19.7" customHeight="1">
      <c r="A64" s="1">
        <f t="shared" si="11"/>
        <v>21</v>
      </c>
      <c r="B64" s="89" t="str">
        <f t="shared" si="8"/>
        <v/>
      </c>
      <c r="C64" s="68"/>
      <c r="D64" s="68"/>
      <c r="E64" s="68"/>
      <c r="F64" s="68"/>
      <c r="G64" s="68"/>
      <c r="H64" s="69"/>
      <c r="I64" s="62" t="str">
        <f t="shared" ref="I64:J88" si="14">IF(AC64="","",AC64)</f>
        <v/>
      </c>
      <c r="J64" s="354" t="str">
        <f t="shared" si="14"/>
        <v/>
      </c>
      <c r="K64" s="355"/>
      <c r="L64" s="63" t="str">
        <f t="shared" si="12"/>
        <v/>
      </c>
      <c r="M64" s="63" t="str">
        <f t="shared" si="12"/>
        <v/>
      </c>
      <c r="N64" s="133" t="str">
        <f t="shared" si="12"/>
        <v/>
      </c>
      <c r="O64" s="68"/>
      <c r="P64" s="68"/>
      <c r="Q64" s="68"/>
      <c r="R64" s="91"/>
      <c r="S64" s="37"/>
      <c r="T64" s="37"/>
      <c r="V64" s="31"/>
      <c r="W64" s="32"/>
      <c r="X64" s="32"/>
      <c r="Y64" s="32"/>
      <c r="Z64" s="32"/>
      <c r="AA64" s="32"/>
      <c r="AB64" s="33"/>
      <c r="AC64" s="44"/>
      <c r="AD64" s="356"/>
      <c r="AE64" s="357"/>
      <c r="AF64" s="265"/>
      <c r="AG64" s="264" t="str">
        <f>IF(V64="諸経費",ROUNDDOWN(SUM(AG$48:AG63)*T$1/100,-3),IF(AC64="","",ROUNDDOWN(AC64*AF64,0)))</f>
        <v/>
      </c>
      <c r="AH64" s="358" t="str">
        <f t="shared" si="13"/>
        <v/>
      </c>
      <c r="AI64" s="359"/>
      <c r="AJ64" s="359"/>
      <c r="AK64" s="359"/>
      <c r="AL64" s="360"/>
    </row>
    <row r="65" spans="1:38" ht="19.7" customHeight="1">
      <c r="A65" s="1">
        <f t="shared" si="11"/>
        <v>22</v>
      </c>
      <c r="B65" s="89" t="str">
        <f t="shared" si="8"/>
        <v/>
      </c>
      <c r="C65" s="68"/>
      <c r="D65" s="68"/>
      <c r="E65" s="68"/>
      <c r="F65" s="68"/>
      <c r="G65" s="68"/>
      <c r="H65" s="69"/>
      <c r="I65" s="62" t="str">
        <f t="shared" si="14"/>
        <v/>
      </c>
      <c r="J65" s="354" t="str">
        <f t="shared" si="14"/>
        <v/>
      </c>
      <c r="K65" s="355"/>
      <c r="L65" s="63" t="str">
        <f t="shared" si="12"/>
        <v/>
      </c>
      <c r="M65" s="63" t="str">
        <f t="shared" si="12"/>
        <v/>
      </c>
      <c r="N65" s="133" t="str">
        <f t="shared" si="12"/>
        <v/>
      </c>
      <c r="O65" s="68"/>
      <c r="P65" s="68"/>
      <c r="Q65" s="68"/>
      <c r="R65" s="91"/>
      <c r="S65" s="37"/>
      <c r="T65" s="37"/>
      <c r="V65" s="31"/>
      <c r="W65" s="32"/>
      <c r="X65" s="32"/>
      <c r="Y65" s="32"/>
      <c r="Z65" s="32"/>
      <c r="AA65" s="32"/>
      <c r="AB65" s="33"/>
      <c r="AC65" s="44"/>
      <c r="AD65" s="356"/>
      <c r="AE65" s="357"/>
      <c r="AF65" s="265"/>
      <c r="AG65" s="264" t="str">
        <f>IF(V65="諸経費",ROUNDDOWN(SUM(AG$48:AG64)*T$1/100,-3),IF(AC65="","",ROUNDDOWN(AC65*AF65,0)))</f>
        <v/>
      </c>
      <c r="AH65" s="358" t="str">
        <f t="shared" si="13"/>
        <v/>
      </c>
      <c r="AI65" s="359"/>
      <c r="AJ65" s="359"/>
      <c r="AK65" s="359"/>
      <c r="AL65" s="360"/>
    </row>
    <row r="66" spans="1:38" ht="19.7" customHeight="1">
      <c r="A66" s="1">
        <f t="shared" si="11"/>
        <v>23</v>
      </c>
      <c r="B66" s="89" t="str">
        <f t="shared" si="8"/>
        <v/>
      </c>
      <c r="C66" s="68"/>
      <c r="D66" s="68"/>
      <c r="E66" s="68"/>
      <c r="F66" s="68"/>
      <c r="G66" s="68"/>
      <c r="H66" s="69"/>
      <c r="I66" s="62" t="str">
        <f t="shared" si="14"/>
        <v/>
      </c>
      <c r="J66" s="354" t="str">
        <f t="shared" si="14"/>
        <v/>
      </c>
      <c r="K66" s="355"/>
      <c r="L66" s="63" t="str">
        <f t="shared" si="12"/>
        <v/>
      </c>
      <c r="M66" s="63" t="str">
        <f t="shared" si="12"/>
        <v/>
      </c>
      <c r="N66" s="133" t="str">
        <f t="shared" si="12"/>
        <v/>
      </c>
      <c r="O66" s="68"/>
      <c r="P66" s="68"/>
      <c r="Q66" s="68"/>
      <c r="R66" s="91"/>
      <c r="S66" s="37"/>
      <c r="T66" s="37"/>
      <c r="V66" s="31"/>
      <c r="W66" s="32"/>
      <c r="X66" s="32"/>
      <c r="Y66" s="32"/>
      <c r="Z66" s="32"/>
      <c r="AA66" s="32"/>
      <c r="AB66" s="33"/>
      <c r="AC66" s="44"/>
      <c r="AD66" s="356"/>
      <c r="AE66" s="357"/>
      <c r="AF66" s="265"/>
      <c r="AG66" s="264" t="str">
        <f>IF(V66="諸経費",ROUNDDOWN(SUM(AG$48:AG65)*T$1/100,-3),IF(AC66="","",ROUNDDOWN(AC66*AF66,0)))</f>
        <v/>
      </c>
      <c r="AH66" s="358" t="str">
        <f t="shared" si="13"/>
        <v/>
      </c>
      <c r="AI66" s="359"/>
      <c r="AJ66" s="359"/>
      <c r="AK66" s="359"/>
      <c r="AL66" s="360"/>
    </row>
    <row r="67" spans="1:38" ht="19.7" customHeight="1">
      <c r="A67" s="1">
        <f t="shared" si="11"/>
        <v>24</v>
      </c>
      <c r="B67" s="89" t="str">
        <f t="shared" si="8"/>
        <v/>
      </c>
      <c r="C67" s="68"/>
      <c r="D67" s="68"/>
      <c r="E67" s="68"/>
      <c r="F67" s="68"/>
      <c r="G67" s="68"/>
      <c r="H67" s="69"/>
      <c r="I67" s="62" t="str">
        <f t="shared" si="14"/>
        <v/>
      </c>
      <c r="J67" s="354" t="str">
        <f t="shared" si="14"/>
        <v/>
      </c>
      <c r="K67" s="355"/>
      <c r="L67" s="63" t="str">
        <f t="shared" si="12"/>
        <v/>
      </c>
      <c r="M67" s="63" t="str">
        <f t="shared" si="12"/>
        <v/>
      </c>
      <c r="N67" s="133" t="str">
        <f t="shared" si="12"/>
        <v/>
      </c>
      <c r="O67" s="68"/>
      <c r="P67" s="68"/>
      <c r="Q67" s="68"/>
      <c r="R67" s="91"/>
      <c r="S67" s="37"/>
      <c r="T67" s="37"/>
      <c r="V67" s="31"/>
      <c r="W67" s="32"/>
      <c r="X67" s="32"/>
      <c r="Y67" s="32"/>
      <c r="Z67" s="32"/>
      <c r="AA67" s="32"/>
      <c r="AB67" s="33"/>
      <c r="AC67" s="44"/>
      <c r="AD67" s="356"/>
      <c r="AE67" s="357"/>
      <c r="AF67" s="265"/>
      <c r="AG67" s="264" t="str">
        <f>IF(V67="諸経費",ROUNDDOWN(SUM(AG$48:AG66)*T$1/100,-3),IF(AC67="","",ROUNDDOWN(AC67*AF67,0)))</f>
        <v/>
      </c>
      <c r="AH67" s="358" t="str">
        <f t="shared" si="13"/>
        <v/>
      </c>
      <c r="AI67" s="359"/>
      <c r="AJ67" s="359"/>
      <c r="AK67" s="359"/>
      <c r="AL67" s="360"/>
    </row>
    <row r="68" spans="1:38" ht="19.7" customHeight="1">
      <c r="A68" s="1">
        <f t="shared" si="11"/>
        <v>25</v>
      </c>
      <c r="B68" s="89" t="str">
        <f t="shared" si="8"/>
        <v/>
      </c>
      <c r="C68" s="68"/>
      <c r="D68" s="68"/>
      <c r="E68" s="68"/>
      <c r="F68" s="68"/>
      <c r="G68" s="68"/>
      <c r="H68" s="69"/>
      <c r="I68" s="62" t="str">
        <f t="shared" si="14"/>
        <v/>
      </c>
      <c r="J68" s="354" t="str">
        <f t="shared" si="14"/>
        <v/>
      </c>
      <c r="K68" s="355"/>
      <c r="L68" s="63" t="str">
        <f t="shared" si="12"/>
        <v/>
      </c>
      <c r="M68" s="63" t="str">
        <f t="shared" si="12"/>
        <v/>
      </c>
      <c r="N68" s="133" t="str">
        <f t="shared" si="12"/>
        <v/>
      </c>
      <c r="O68" s="68"/>
      <c r="P68" s="68"/>
      <c r="Q68" s="68"/>
      <c r="R68" s="91"/>
      <c r="S68" s="37"/>
      <c r="T68" s="37"/>
      <c r="V68" s="31"/>
      <c r="W68" s="32"/>
      <c r="X68" s="32"/>
      <c r="Y68" s="32"/>
      <c r="Z68" s="32"/>
      <c r="AA68" s="32"/>
      <c r="AB68" s="33"/>
      <c r="AC68" s="44"/>
      <c r="AD68" s="356"/>
      <c r="AE68" s="357"/>
      <c r="AF68" s="265"/>
      <c r="AG68" s="264" t="str">
        <f>IF(V68="諸経費",ROUNDDOWN(SUM(AG$48:AG67)*T$1/100,-3),IF(AC68="","",ROUNDDOWN(AC68*AF68,0)))</f>
        <v/>
      </c>
      <c r="AH68" s="358" t="str">
        <f t="shared" si="13"/>
        <v/>
      </c>
      <c r="AI68" s="359"/>
      <c r="AJ68" s="359"/>
      <c r="AK68" s="359"/>
      <c r="AL68" s="360"/>
    </row>
    <row r="69" spans="1:38" ht="19.7" customHeight="1">
      <c r="A69" s="1">
        <f t="shared" si="11"/>
        <v>26</v>
      </c>
      <c r="B69" s="89" t="str">
        <f t="shared" si="8"/>
        <v/>
      </c>
      <c r="C69" s="68"/>
      <c r="D69" s="68"/>
      <c r="E69" s="68"/>
      <c r="F69" s="68"/>
      <c r="G69" s="68"/>
      <c r="H69" s="69"/>
      <c r="I69" s="62" t="str">
        <f t="shared" si="14"/>
        <v/>
      </c>
      <c r="J69" s="354" t="str">
        <f t="shared" si="14"/>
        <v/>
      </c>
      <c r="K69" s="355"/>
      <c r="L69" s="63" t="str">
        <f t="shared" si="12"/>
        <v/>
      </c>
      <c r="M69" s="63" t="str">
        <f t="shared" si="12"/>
        <v/>
      </c>
      <c r="N69" s="133" t="str">
        <f t="shared" si="12"/>
        <v/>
      </c>
      <c r="O69" s="68"/>
      <c r="P69" s="68"/>
      <c r="Q69" s="68"/>
      <c r="R69" s="91"/>
      <c r="S69" s="37"/>
      <c r="T69" s="37"/>
      <c r="V69" s="31"/>
      <c r="W69" s="32"/>
      <c r="X69" s="32"/>
      <c r="Y69" s="32"/>
      <c r="Z69" s="32"/>
      <c r="AA69" s="32"/>
      <c r="AB69" s="33"/>
      <c r="AC69" s="44"/>
      <c r="AD69" s="356"/>
      <c r="AE69" s="357"/>
      <c r="AF69" s="265"/>
      <c r="AG69" s="264" t="str">
        <f>IF(V69="諸経費",ROUNDDOWN(SUM(AG$48:AG68)*T$1/100,-3),IF(AC69="","",ROUNDDOWN(AC69*AF69,0)))</f>
        <v/>
      </c>
      <c r="AH69" s="358" t="str">
        <f t="shared" si="13"/>
        <v/>
      </c>
      <c r="AI69" s="359"/>
      <c r="AJ69" s="359"/>
      <c r="AK69" s="359"/>
      <c r="AL69" s="360"/>
    </row>
    <row r="70" spans="1:38" ht="19.7" customHeight="1">
      <c r="A70" s="1">
        <f t="shared" si="11"/>
        <v>27</v>
      </c>
      <c r="B70" s="89" t="str">
        <f t="shared" si="8"/>
        <v/>
      </c>
      <c r="C70" s="68"/>
      <c r="D70" s="68"/>
      <c r="E70" s="68"/>
      <c r="F70" s="68"/>
      <c r="G70" s="68"/>
      <c r="H70" s="69"/>
      <c r="I70" s="62" t="str">
        <f t="shared" si="14"/>
        <v/>
      </c>
      <c r="J70" s="354" t="str">
        <f t="shared" si="14"/>
        <v/>
      </c>
      <c r="K70" s="355"/>
      <c r="L70" s="63" t="str">
        <f t="shared" si="12"/>
        <v/>
      </c>
      <c r="M70" s="63" t="str">
        <f t="shared" si="12"/>
        <v/>
      </c>
      <c r="N70" s="133" t="str">
        <f t="shared" si="12"/>
        <v/>
      </c>
      <c r="O70" s="68"/>
      <c r="P70" s="68"/>
      <c r="Q70" s="68"/>
      <c r="R70" s="91"/>
      <c r="S70" s="37"/>
      <c r="T70" s="37"/>
      <c r="V70" s="31"/>
      <c r="W70" s="32"/>
      <c r="X70" s="32"/>
      <c r="Y70" s="32"/>
      <c r="Z70" s="32"/>
      <c r="AA70" s="32"/>
      <c r="AB70" s="33"/>
      <c r="AC70" s="44"/>
      <c r="AD70" s="356"/>
      <c r="AE70" s="357"/>
      <c r="AF70" s="265"/>
      <c r="AG70" s="264" t="str">
        <f>IF(V70="諸経費",ROUNDDOWN(SUM(AG$48:AG69)*T$1/100,-3),IF(AC70="","",ROUNDDOWN(AC70*AF70,0)))</f>
        <v/>
      </c>
      <c r="AH70" s="358" t="str">
        <f t="shared" si="13"/>
        <v/>
      </c>
      <c r="AI70" s="359"/>
      <c r="AJ70" s="359"/>
      <c r="AK70" s="359"/>
      <c r="AL70" s="360"/>
    </row>
    <row r="71" spans="1:38" ht="19.7" customHeight="1">
      <c r="A71" s="1">
        <f t="shared" si="11"/>
        <v>28</v>
      </c>
      <c r="B71" s="89" t="str">
        <f t="shared" si="8"/>
        <v/>
      </c>
      <c r="C71" s="68"/>
      <c r="D71" s="68"/>
      <c r="E71" s="68"/>
      <c r="F71" s="68"/>
      <c r="G71" s="68"/>
      <c r="H71" s="69"/>
      <c r="I71" s="62" t="str">
        <f t="shared" si="14"/>
        <v/>
      </c>
      <c r="J71" s="354" t="str">
        <f t="shared" si="14"/>
        <v/>
      </c>
      <c r="K71" s="355"/>
      <c r="L71" s="63" t="str">
        <f t="shared" si="12"/>
        <v/>
      </c>
      <c r="M71" s="63" t="str">
        <f t="shared" si="12"/>
        <v/>
      </c>
      <c r="N71" s="133" t="str">
        <f t="shared" si="12"/>
        <v/>
      </c>
      <c r="O71" s="68"/>
      <c r="P71" s="68"/>
      <c r="Q71" s="68"/>
      <c r="R71" s="91"/>
      <c r="S71" s="37"/>
      <c r="T71" s="37"/>
      <c r="V71" s="31"/>
      <c r="W71" s="32"/>
      <c r="X71" s="32"/>
      <c r="Y71" s="32"/>
      <c r="Z71" s="32"/>
      <c r="AA71" s="32"/>
      <c r="AB71" s="33"/>
      <c r="AC71" s="44"/>
      <c r="AD71" s="356"/>
      <c r="AE71" s="357"/>
      <c r="AF71" s="265"/>
      <c r="AG71" s="264" t="str">
        <f>IF(V71="諸経費",ROUNDDOWN(SUM(AG$48:AG70)*T$1/100,-3),IF(AC71="","",ROUNDDOWN(AC71*AF71,0)))</f>
        <v/>
      </c>
      <c r="AH71" s="358" t="str">
        <f t="shared" si="13"/>
        <v/>
      </c>
      <c r="AI71" s="359"/>
      <c r="AJ71" s="359"/>
      <c r="AK71" s="359"/>
      <c r="AL71" s="360"/>
    </row>
    <row r="72" spans="1:38" ht="19.7" customHeight="1">
      <c r="A72" s="1">
        <f t="shared" si="11"/>
        <v>29</v>
      </c>
      <c r="B72" s="89" t="str">
        <f t="shared" si="8"/>
        <v/>
      </c>
      <c r="C72" s="68"/>
      <c r="D72" s="68"/>
      <c r="E72" s="68"/>
      <c r="F72" s="68"/>
      <c r="G72" s="68"/>
      <c r="H72" s="69"/>
      <c r="I72" s="62" t="str">
        <f t="shared" si="14"/>
        <v/>
      </c>
      <c r="J72" s="354" t="str">
        <f t="shared" si="14"/>
        <v/>
      </c>
      <c r="K72" s="355"/>
      <c r="L72" s="63" t="str">
        <f t="shared" si="12"/>
        <v/>
      </c>
      <c r="M72" s="63" t="str">
        <f t="shared" si="12"/>
        <v/>
      </c>
      <c r="N72" s="133" t="str">
        <f t="shared" si="12"/>
        <v/>
      </c>
      <c r="O72" s="68"/>
      <c r="P72" s="68"/>
      <c r="Q72" s="68"/>
      <c r="R72" s="91"/>
      <c r="S72" s="37"/>
      <c r="T72" s="37"/>
      <c r="V72" s="31"/>
      <c r="W72" s="32"/>
      <c r="X72" s="32"/>
      <c r="Y72" s="32"/>
      <c r="Z72" s="32"/>
      <c r="AA72" s="32"/>
      <c r="AB72" s="33"/>
      <c r="AC72" s="44"/>
      <c r="AD72" s="356"/>
      <c r="AE72" s="357"/>
      <c r="AF72" s="265"/>
      <c r="AG72" s="264" t="str">
        <f>IF(V72="諸経費",ROUNDDOWN(SUM(AG$48:AG71)*T$1/100,-3),IF(AC72="","",ROUNDDOWN(AC72*AF72,0)))</f>
        <v/>
      </c>
      <c r="AH72" s="358" t="str">
        <f t="shared" si="13"/>
        <v/>
      </c>
      <c r="AI72" s="359"/>
      <c r="AJ72" s="359"/>
      <c r="AK72" s="359"/>
      <c r="AL72" s="360"/>
    </row>
    <row r="73" spans="1:38" ht="19.7" customHeight="1">
      <c r="A73" s="1">
        <f t="shared" si="11"/>
        <v>30</v>
      </c>
      <c r="B73" s="89" t="str">
        <f t="shared" si="8"/>
        <v/>
      </c>
      <c r="C73" s="68"/>
      <c r="D73" s="68"/>
      <c r="E73" s="68"/>
      <c r="F73" s="68"/>
      <c r="G73" s="68"/>
      <c r="H73" s="69"/>
      <c r="I73" s="62" t="str">
        <f t="shared" si="14"/>
        <v/>
      </c>
      <c r="J73" s="354" t="str">
        <f t="shared" si="14"/>
        <v/>
      </c>
      <c r="K73" s="355"/>
      <c r="L73" s="63" t="str">
        <f t="shared" si="12"/>
        <v/>
      </c>
      <c r="M73" s="63" t="str">
        <f t="shared" si="12"/>
        <v/>
      </c>
      <c r="N73" s="133" t="str">
        <f t="shared" si="12"/>
        <v/>
      </c>
      <c r="O73" s="68"/>
      <c r="P73" s="68"/>
      <c r="Q73" s="68"/>
      <c r="R73" s="91"/>
      <c r="S73" s="37"/>
      <c r="T73" s="37"/>
      <c r="V73" s="31"/>
      <c r="W73" s="32"/>
      <c r="X73" s="32"/>
      <c r="Y73" s="32"/>
      <c r="Z73" s="32"/>
      <c r="AA73" s="32"/>
      <c r="AB73" s="33"/>
      <c r="AC73" s="44"/>
      <c r="AD73" s="356"/>
      <c r="AE73" s="357"/>
      <c r="AF73" s="265"/>
      <c r="AG73" s="264" t="str">
        <f>IF(V73="諸経費",ROUNDDOWN(SUM(AG$48:AG72)*T$1/100,-3),IF(AC73="","",ROUNDDOWN(AC73*AF73,0)))</f>
        <v/>
      </c>
      <c r="AH73" s="358" t="str">
        <f t="shared" si="13"/>
        <v/>
      </c>
      <c r="AI73" s="359"/>
      <c r="AJ73" s="359"/>
      <c r="AK73" s="359"/>
      <c r="AL73" s="360"/>
    </row>
    <row r="74" spans="1:38" ht="19.7" customHeight="1">
      <c r="A74" s="1">
        <f t="shared" si="11"/>
        <v>31</v>
      </c>
      <c r="B74" s="89" t="str">
        <f t="shared" si="8"/>
        <v/>
      </c>
      <c r="C74" s="68"/>
      <c r="D74" s="68"/>
      <c r="E74" s="68"/>
      <c r="F74" s="68"/>
      <c r="G74" s="68"/>
      <c r="H74" s="69"/>
      <c r="I74" s="62" t="str">
        <f t="shared" si="14"/>
        <v/>
      </c>
      <c r="J74" s="354" t="str">
        <f t="shared" si="14"/>
        <v/>
      </c>
      <c r="K74" s="355"/>
      <c r="L74" s="63" t="str">
        <f t="shared" si="12"/>
        <v/>
      </c>
      <c r="M74" s="63" t="str">
        <f t="shared" si="12"/>
        <v/>
      </c>
      <c r="N74" s="133" t="str">
        <f t="shared" si="12"/>
        <v/>
      </c>
      <c r="O74" s="68"/>
      <c r="P74" s="68"/>
      <c r="Q74" s="68"/>
      <c r="R74" s="91"/>
      <c r="S74" s="37"/>
      <c r="T74" s="37"/>
      <c r="V74" s="31"/>
      <c r="W74" s="32"/>
      <c r="X74" s="32"/>
      <c r="Y74" s="32"/>
      <c r="Z74" s="32"/>
      <c r="AA74" s="32"/>
      <c r="AB74" s="33"/>
      <c r="AC74" s="44"/>
      <c r="AD74" s="356"/>
      <c r="AE74" s="357"/>
      <c r="AF74" s="265"/>
      <c r="AG74" s="264" t="str">
        <f>IF(V74="諸経費",ROUNDDOWN(SUM(AG$48:AG73)*T$1/100,-3),IF(AC74="","",ROUNDDOWN(AC74*AF74,0)))</f>
        <v/>
      </c>
      <c r="AH74" s="358" t="str">
        <f t="shared" si="13"/>
        <v/>
      </c>
      <c r="AI74" s="359"/>
      <c r="AJ74" s="359"/>
      <c r="AK74" s="359"/>
      <c r="AL74" s="360"/>
    </row>
    <row r="75" spans="1:38" ht="19.7" customHeight="1">
      <c r="A75" s="1">
        <f t="shared" si="11"/>
        <v>32</v>
      </c>
      <c r="B75" s="89" t="str">
        <f t="shared" si="8"/>
        <v/>
      </c>
      <c r="C75" s="68"/>
      <c r="D75" s="68"/>
      <c r="E75" s="68"/>
      <c r="F75" s="68"/>
      <c r="G75" s="68"/>
      <c r="H75" s="69"/>
      <c r="I75" s="62" t="str">
        <f t="shared" si="14"/>
        <v/>
      </c>
      <c r="J75" s="354" t="str">
        <f t="shared" si="14"/>
        <v/>
      </c>
      <c r="K75" s="355"/>
      <c r="L75" s="63" t="str">
        <f t="shared" si="12"/>
        <v/>
      </c>
      <c r="M75" s="63" t="str">
        <f t="shared" si="12"/>
        <v/>
      </c>
      <c r="N75" s="133" t="str">
        <f t="shared" si="12"/>
        <v/>
      </c>
      <c r="O75" s="68"/>
      <c r="P75" s="68"/>
      <c r="Q75" s="68"/>
      <c r="R75" s="91"/>
      <c r="S75" s="37"/>
      <c r="T75" s="37"/>
      <c r="V75" s="31"/>
      <c r="W75" s="32"/>
      <c r="X75" s="32"/>
      <c r="Y75" s="32"/>
      <c r="Z75" s="32"/>
      <c r="AA75" s="32"/>
      <c r="AB75" s="33"/>
      <c r="AC75" s="44"/>
      <c r="AD75" s="356"/>
      <c r="AE75" s="357"/>
      <c r="AF75" s="265"/>
      <c r="AG75" s="264" t="str">
        <f>IF(V75="諸経費",ROUNDDOWN(SUM(AG$48:AG74)*T$1/100,-3),IF(AC75="","",ROUNDDOWN(AC75*AF75,0)))</f>
        <v/>
      </c>
      <c r="AH75" s="358" t="str">
        <f t="shared" si="13"/>
        <v/>
      </c>
      <c r="AI75" s="359"/>
      <c r="AJ75" s="359"/>
      <c r="AK75" s="359"/>
      <c r="AL75" s="360"/>
    </row>
    <row r="76" spans="1:38" ht="19.7" customHeight="1">
      <c r="A76" s="1">
        <f t="shared" si="11"/>
        <v>33</v>
      </c>
      <c r="B76" s="89" t="str">
        <f t="shared" si="8"/>
        <v/>
      </c>
      <c r="C76" s="68"/>
      <c r="D76" s="68"/>
      <c r="E76" s="68"/>
      <c r="F76" s="68"/>
      <c r="G76" s="68"/>
      <c r="H76" s="69"/>
      <c r="I76" s="62" t="str">
        <f t="shared" si="14"/>
        <v/>
      </c>
      <c r="J76" s="354" t="str">
        <f t="shared" si="14"/>
        <v/>
      </c>
      <c r="K76" s="355"/>
      <c r="L76" s="63" t="str">
        <f t="shared" si="12"/>
        <v/>
      </c>
      <c r="M76" s="63" t="str">
        <f t="shared" si="12"/>
        <v/>
      </c>
      <c r="N76" s="133" t="str">
        <f t="shared" si="12"/>
        <v/>
      </c>
      <c r="O76" s="68"/>
      <c r="P76" s="68"/>
      <c r="Q76" s="68"/>
      <c r="R76" s="91"/>
      <c r="S76" s="37"/>
      <c r="T76" s="37"/>
      <c r="V76" s="31"/>
      <c r="W76" s="32"/>
      <c r="X76" s="32"/>
      <c r="Y76" s="32"/>
      <c r="Z76" s="32"/>
      <c r="AA76" s="32"/>
      <c r="AB76" s="33"/>
      <c r="AC76" s="44"/>
      <c r="AD76" s="356"/>
      <c r="AE76" s="357"/>
      <c r="AF76" s="265"/>
      <c r="AG76" s="264" t="str">
        <f>IF(V76="諸経費",ROUNDDOWN(SUM(AG$48:AG75)*T$1/100,-3),IF(AC76="","",ROUNDDOWN(AC76*AF76,0)))</f>
        <v/>
      </c>
      <c r="AH76" s="358" t="str">
        <f t="shared" si="13"/>
        <v/>
      </c>
      <c r="AI76" s="359"/>
      <c r="AJ76" s="359"/>
      <c r="AK76" s="359"/>
      <c r="AL76" s="360"/>
    </row>
    <row r="77" spans="1:38" ht="19.7" customHeight="1">
      <c r="A77" s="1">
        <f t="shared" si="11"/>
        <v>34</v>
      </c>
      <c r="B77" s="89" t="str">
        <f t="shared" si="8"/>
        <v/>
      </c>
      <c r="C77" s="68"/>
      <c r="D77" s="68"/>
      <c r="E77" s="68"/>
      <c r="F77" s="68"/>
      <c r="G77" s="68"/>
      <c r="H77" s="69"/>
      <c r="I77" s="62" t="str">
        <f t="shared" si="14"/>
        <v/>
      </c>
      <c r="J77" s="354" t="str">
        <f t="shared" si="14"/>
        <v/>
      </c>
      <c r="K77" s="355"/>
      <c r="L77" s="63" t="str">
        <f t="shared" si="12"/>
        <v/>
      </c>
      <c r="M77" s="63" t="str">
        <f t="shared" si="12"/>
        <v/>
      </c>
      <c r="N77" s="133" t="str">
        <f t="shared" si="12"/>
        <v/>
      </c>
      <c r="O77" s="68"/>
      <c r="P77" s="68"/>
      <c r="Q77" s="68"/>
      <c r="R77" s="91"/>
      <c r="S77" s="37"/>
      <c r="T77" s="37"/>
      <c r="V77" s="31"/>
      <c r="W77" s="32"/>
      <c r="X77" s="32"/>
      <c r="Y77" s="32"/>
      <c r="Z77" s="32"/>
      <c r="AA77" s="32"/>
      <c r="AB77" s="33"/>
      <c r="AC77" s="44"/>
      <c r="AD77" s="356"/>
      <c r="AE77" s="357"/>
      <c r="AF77" s="265"/>
      <c r="AG77" s="264" t="str">
        <f>IF(V77="諸経費",ROUNDDOWN(SUM(AG$48:AG76)*T$1/100,-3),IF(AC77="","",ROUNDDOWN(AC77*AF77,0)))</f>
        <v/>
      </c>
      <c r="AH77" s="358" t="str">
        <f t="shared" si="13"/>
        <v/>
      </c>
      <c r="AI77" s="359"/>
      <c r="AJ77" s="359"/>
      <c r="AK77" s="359"/>
      <c r="AL77" s="360"/>
    </row>
    <row r="78" spans="1:38" ht="19.7" customHeight="1">
      <c r="A78" s="1">
        <f t="shared" si="11"/>
        <v>35</v>
      </c>
      <c r="B78" s="89" t="str">
        <f t="shared" si="8"/>
        <v/>
      </c>
      <c r="C78" s="68"/>
      <c r="D78" s="68"/>
      <c r="E78" s="68"/>
      <c r="F78" s="68"/>
      <c r="G78" s="68"/>
      <c r="H78" s="69"/>
      <c r="I78" s="62" t="str">
        <f t="shared" si="14"/>
        <v/>
      </c>
      <c r="J78" s="354" t="str">
        <f t="shared" si="14"/>
        <v/>
      </c>
      <c r="K78" s="355"/>
      <c r="L78" s="63" t="str">
        <f t="shared" si="12"/>
        <v/>
      </c>
      <c r="M78" s="63" t="str">
        <f t="shared" si="12"/>
        <v/>
      </c>
      <c r="N78" s="133" t="str">
        <f t="shared" si="12"/>
        <v/>
      </c>
      <c r="O78" s="68"/>
      <c r="P78" s="68"/>
      <c r="Q78" s="68"/>
      <c r="R78" s="91"/>
      <c r="S78" s="37"/>
      <c r="T78" s="37"/>
      <c r="V78" s="31"/>
      <c r="W78" s="32"/>
      <c r="X78" s="32"/>
      <c r="Y78" s="32"/>
      <c r="Z78" s="32"/>
      <c r="AA78" s="32"/>
      <c r="AB78" s="33"/>
      <c r="AC78" s="44"/>
      <c r="AD78" s="356"/>
      <c r="AE78" s="357"/>
      <c r="AF78" s="265"/>
      <c r="AG78" s="264" t="str">
        <f>IF(V78="諸経費",ROUNDDOWN(SUM(AG$48:AG77)*T$1/100,-3),IF(AC78="","",ROUNDDOWN(AC78*AF78,0)))</f>
        <v/>
      </c>
      <c r="AH78" s="358" t="str">
        <f t="shared" si="13"/>
        <v/>
      </c>
      <c r="AI78" s="359"/>
      <c r="AJ78" s="359"/>
      <c r="AK78" s="359"/>
      <c r="AL78" s="360"/>
    </row>
    <row r="79" spans="1:38" ht="19.7" customHeight="1">
      <c r="A79" s="1">
        <f t="shared" si="11"/>
        <v>36</v>
      </c>
      <c r="B79" s="89" t="str">
        <f t="shared" si="8"/>
        <v/>
      </c>
      <c r="C79" s="68"/>
      <c r="D79" s="68"/>
      <c r="E79" s="68"/>
      <c r="F79" s="68"/>
      <c r="G79" s="68"/>
      <c r="H79" s="69"/>
      <c r="I79" s="62" t="str">
        <f t="shared" si="14"/>
        <v/>
      </c>
      <c r="J79" s="354" t="str">
        <f t="shared" si="14"/>
        <v/>
      </c>
      <c r="K79" s="355"/>
      <c r="L79" s="63" t="str">
        <f t="shared" si="12"/>
        <v/>
      </c>
      <c r="M79" s="63" t="str">
        <f t="shared" si="12"/>
        <v/>
      </c>
      <c r="N79" s="133" t="str">
        <f t="shared" si="12"/>
        <v/>
      </c>
      <c r="O79" s="68"/>
      <c r="P79" s="68"/>
      <c r="Q79" s="68"/>
      <c r="R79" s="91"/>
      <c r="S79" s="37"/>
      <c r="T79" s="37"/>
      <c r="V79" s="31"/>
      <c r="W79" s="32"/>
      <c r="X79" s="32"/>
      <c r="Y79" s="32"/>
      <c r="Z79" s="32"/>
      <c r="AA79" s="32"/>
      <c r="AB79" s="33"/>
      <c r="AC79" s="44"/>
      <c r="AD79" s="356"/>
      <c r="AE79" s="357"/>
      <c r="AF79" s="265"/>
      <c r="AG79" s="264" t="str">
        <f>IF(V79="諸経費",ROUNDDOWN(SUM(AG$48:AG78)*T$1/100,-3),IF(AC79="","",ROUNDDOWN(AC79*AF79,0)))</f>
        <v/>
      </c>
      <c r="AH79" s="358" t="str">
        <f t="shared" si="13"/>
        <v/>
      </c>
      <c r="AI79" s="359"/>
      <c r="AJ79" s="359"/>
      <c r="AK79" s="359"/>
      <c r="AL79" s="360"/>
    </row>
    <row r="80" spans="1:38" ht="19.7" customHeight="1">
      <c r="A80" s="1">
        <f t="shared" si="11"/>
        <v>37</v>
      </c>
      <c r="B80" s="89" t="str">
        <f t="shared" si="8"/>
        <v/>
      </c>
      <c r="C80" s="68"/>
      <c r="D80" s="68"/>
      <c r="E80" s="68"/>
      <c r="F80" s="68"/>
      <c r="G80" s="68"/>
      <c r="H80" s="69"/>
      <c r="I80" s="62" t="str">
        <f t="shared" si="14"/>
        <v/>
      </c>
      <c r="J80" s="354" t="str">
        <f t="shared" si="14"/>
        <v/>
      </c>
      <c r="K80" s="355"/>
      <c r="L80" s="63" t="str">
        <f t="shared" si="12"/>
        <v/>
      </c>
      <c r="M80" s="63" t="str">
        <f t="shared" si="12"/>
        <v/>
      </c>
      <c r="N80" s="133" t="str">
        <f t="shared" si="12"/>
        <v/>
      </c>
      <c r="O80" s="68"/>
      <c r="P80" s="68"/>
      <c r="Q80" s="68"/>
      <c r="R80" s="91"/>
      <c r="S80" s="37"/>
      <c r="T80" s="37"/>
      <c r="V80" s="31"/>
      <c r="W80" s="32"/>
      <c r="X80" s="32"/>
      <c r="Y80" s="32"/>
      <c r="Z80" s="32"/>
      <c r="AA80" s="32"/>
      <c r="AB80" s="33"/>
      <c r="AC80" s="44"/>
      <c r="AD80" s="356"/>
      <c r="AE80" s="357"/>
      <c r="AF80" s="265"/>
      <c r="AG80" s="264" t="str">
        <f>IF(V80="諸経費",ROUNDDOWN(SUM(AG$48:AG79)*T$1/100,-3),IF(AC80="","",ROUNDDOWN(AC80*AF80,0)))</f>
        <v/>
      </c>
      <c r="AH80" s="358" t="str">
        <f t="shared" si="13"/>
        <v/>
      </c>
      <c r="AI80" s="359"/>
      <c r="AJ80" s="359"/>
      <c r="AK80" s="359"/>
      <c r="AL80" s="360"/>
    </row>
    <row r="81" spans="1:38" ht="19.7" customHeight="1">
      <c r="A81" s="1">
        <f t="shared" si="11"/>
        <v>38</v>
      </c>
      <c r="B81" s="89" t="str">
        <f t="shared" si="8"/>
        <v/>
      </c>
      <c r="C81" s="68"/>
      <c r="D81" s="68"/>
      <c r="E81" s="68"/>
      <c r="F81" s="68"/>
      <c r="G81" s="68"/>
      <c r="H81" s="69"/>
      <c r="I81" s="62" t="str">
        <f t="shared" si="14"/>
        <v/>
      </c>
      <c r="J81" s="354" t="str">
        <f t="shared" si="14"/>
        <v/>
      </c>
      <c r="K81" s="355"/>
      <c r="L81" s="63" t="str">
        <f t="shared" si="12"/>
        <v/>
      </c>
      <c r="M81" s="63" t="str">
        <f t="shared" si="12"/>
        <v/>
      </c>
      <c r="N81" s="133" t="str">
        <f t="shared" si="12"/>
        <v/>
      </c>
      <c r="O81" s="68"/>
      <c r="P81" s="68"/>
      <c r="Q81" s="68"/>
      <c r="R81" s="91"/>
      <c r="S81" s="37"/>
      <c r="T81" s="37"/>
      <c r="V81" s="31"/>
      <c r="W81" s="32"/>
      <c r="X81" s="32"/>
      <c r="Y81" s="32"/>
      <c r="Z81" s="32"/>
      <c r="AA81" s="32"/>
      <c r="AB81" s="33"/>
      <c r="AC81" s="44"/>
      <c r="AD81" s="356"/>
      <c r="AE81" s="357"/>
      <c r="AF81" s="265"/>
      <c r="AG81" s="264" t="str">
        <f>IF(V81="諸経費",ROUNDDOWN(SUM(AG$48:AG80)*T$1/100,-3),IF(AC81="","",ROUNDDOWN(AC81*AF81,0)))</f>
        <v/>
      </c>
      <c r="AH81" s="358" t="str">
        <f t="shared" si="13"/>
        <v/>
      </c>
      <c r="AI81" s="359"/>
      <c r="AJ81" s="359"/>
      <c r="AK81" s="359"/>
      <c r="AL81" s="360"/>
    </row>
    <row r="82" spans="1:38" ht="19.7" customHeight="1">
      <c r="A82" s="1">
        <f t="shared" si="11"/>
        <v>39</v>
      </c>
      <c r="B82" s="89" t="str">
        <f t="shared" si="8"/>
        <v/>
      </c>
      <c r="C82" s="68"/>
      <c r="D82" s="68"/>
      <c r="E82" s="68"/>
      <c r="F82" s="68"/>
      <c r="G82" s="68"/>
      <c r="H82" s="69"/>
      <c r="I82" s="62" t="str">
        <f t="shared" si="14"/>
        <v/>
      </c>
      <c r="J82" s="354" t="str">
        <f t="shared" si="14"/>
        <v/>
      </c>
      <c r="K82" s="355"/>
      <c r="L82" s="63" t="str">
        <f t="shared" si="12"/>
        <v/>
      </c>
      <c r="M82" s="63" t="str">
        <f t="shared" si="12"/>
        <v/>
      </c>
      <c r="N82" s="133" t="str">
        <f t="shared" si="12"/>
        <v/>
      </c>
      <c r="O82" s="68"/>
      <c r="P82" s="68"/>
      <c r="Q82" s="68"/>
      <c r="R82" s="91"/>
      <c r="S82" s="37"/>
      <c r="T82" s="37"/>
      <c r="V82" s="31"/>
      <c r="W82" s="32"/>
      <c r="X82" s="32"/>
      <c r="Y82" s="32"/>
      <c r="Z82" s="32"/>
      <c r="AA82" s="32"/>
      <c r="AB82" s="33"/>
      <c r="AC82" s="44"/>
      <c r="AD82" s="356"/>
      <c r="AE82" s="357"/>
      <c r="AF82" s="265"/>
      <c r="AG82" s="264" t="str">
        <f>IF(V82="諸経費",ROUNDDOWN(SUM(AG$48:AG81)*T$1/100,-3),IF(AC82="","",ROUNDDOWN(AC82*AF82,0)))</f>
        <v/>
      </c>
      <c r="AH82" s="358" t="str">
        <f t="shared" si="13"/>
        <v/>
      </c>
      <c r="AI82" s="359"/>
      <c r="AJ82" s="359"/>
      <c r="AK82" s="359"/>
      <c r="AL82" s="360"/>
    </row>
    <row r="83" spans="1:38" ht="19.7" customHeight="1">
      <c r="A83" s="1">
        <f t="shared" si="11"/>
        <v>40</v>
      </c>
      <c r="B83" s="89" t="str">
        <f t="shared" si="8"/>
        <v/>
      </c>
      <c r="C83" s="68"/>
      <c r="D83" s="68"/>
      <c r="E83" s="68"/>
      <c r="F83" s="68"/>
      <c r="G83" s="68"/>
      <c r="H83" s="69"/>
      <c r="I83" s="62" t="str">
        <f t="shared" si="14"/>
        <v/>
      </c>
      <c r="J83" s="354" t="str">
        <f t="shared" si="14"/>
        <v/>
      </c>
      <c r="K83" s="355"/>
      <c r="L83" s="63" t="str">
        <f t="shared" si="12"/>
        <v/>
      </c>
      <c r="M83" s="63" t="str">
        <f t="shared" si="12"/>
        <v/>
      </c>
      <c r="N83" s="133" t="str">
        <f t="shared" si="12"/>
        <v/>
      </c>
      <c r="O83" s="68"/>
      <c r="P83" s="68"/>
      <c r="Q83" s="68"/>
      <c r="R83" s="91"/>
      <c r="S83" s="37"/>
      <c r="T83" s="37"/>
      <c r="V83" s="31"/>
      <c r="W83" s="32"/>
      <c r="X83" s="32"/>
      <c r="Y83" s="32"/>
      <c r="Z83" s="32"/>
      <c r="AA83" s="32"/>
      <c r="AB83" s="33"/>
      <c r="AC83" s="44"/>
      <c r="AD83" s="356"/>
      <c r="AE83" s="357"/>
      <c r="AF83" s="265"/>
      <c r="AG83" s="264" t="str">
        <f>IF(V83="諸経費",ROUNDDOWN(SUM(AG$48:AG82)*T$1/100,-3),IF(AC83="","",ROUNDDOWN(AC83*AF83,0)))</f>
        <v/>
      </c>
      <c r="AH83" s="358" t="str">
        <f t="shared" si="13"/>
        <v/>
      </c>
      <c r="AI83" s="359"/>
      <c r="AJ83" s="359"/>
      <c r="AK83" s="359"/>
      <c r="AL83" s="360"/>
    </row>
    <row r="84" spans="1:38" ht="19.7" customHeight="1">
      <c r="A84" s="1">
        <f t="shared" si="11"/>
        <v>41</v>
      </c>
      <c r="B84" s="89" t="str">
        <f t="shared" si="8"/>
        <v/>
      </c>
      <c r="C84" s="68"/>
      <c r="D84" s="68"/>
      <c r="E84" s="68"/>
      <c r="F84" s="68"/>
      <c r="G84" s="68"/>
      <c r="H84" s="69"/>
      <c r="I84" s="62" t="str">
        <f t="shared" si="14"/>
        <v/>
      </c>
      <c r="J84" s="354" t="str">
        <f t="shared" si="14"/>
        <v/>
      </c>
      <c r="K84" s="355"/>
      <c r="L84" s="63" t="str">
        <f t="shared" si="12"/>
        <v/>
      </c>
      <c r="M84" s="63" t="str">
        <f t="shared" si="12"/>
        <v/>
      </c>
      <c r="N84" s="133" t="str">
        <f t="shared" si="12"/>
        <v/>
      </c>
      <c r="O84" s="68"/>
      <c r="P84" s="68"/>
      <c r="Q84" s="68"/>
      <c r="R84" s="91"/>
      <c r="S84" s="37"/>
      <c r="T84" s="37"/>
      <c r="V84" s="31"/>
      <c r="W84" s="32"/>
      <c r="X84" s="32"/>
      <c r="Y84" s="32"/>
      <c r="Z84" s="32"/>
      <c r="AA84" s="32"/>
      <c r="AB84" s="33"/>
      <c r="AC84" s="44"/>
      <c r="AD84" s="356"/>
      <c r="AE84" s="357"/>
      <c r="AF84" s="265"/>
      <c r="AG84" s="264" t="str">
        <f>IF(V84="諸経費",ROUNDDOWN(SUM(AG$48:AG83)*T$1/100,-3),IF(AC84="","",ROUNDDOWN(AC84*AF84,0)))</f>
        <v/>
      </c>
      <c r="AH84" s="358" t="str">
        <f t="shared" si="13"/>
        <v/>
      </c>
      <c r="AI84" s="359"/>
      <c r="AJ84" s="359"/>
      <c r="AK84" s="359"/>
      <c r="AL84" s="360"/>
    </row>
    <row r="85" spans="1:38" ht="19.7" customHeight="1">
      <c r="A85" s="1">
        <f t="shared" si="11"/>
        <v>42</v>
      </c>
      <c r="B85" s="89" t="str">
        <f t="shared" si="8"/>
        <v/>
      </c>
      <c r="C85" s="68"/>
      <c r="D85" s="68"/>
      <c r="E85" s="68"/>
      <c r="F85" s="68"/>
      <c r="G85" s="68"/>
      <c r="H85" s="69"/>
      <c r="I85" s="92" t="str">
        <f t="shared" si="14"/>
        <v/>
      </c>
      <c r="J85" s="354" t="str">
        <f t="shared" si="14"/>
        <v/>
      </c>
      <c r="K85" s="355"/>
      <c r="L85" s="93" t="str">
        <f t="shared" si="12"/>
        <v/>
      </c>
      <c r="M85" s="94" t="str">
        <f t="shared" si="12"/>
        <v/>
      </c>
      <c r="N85" s="133" t="str">
        <f t="shared" si="12"/>
        <v/>
      </c>
      <c r="O85" s="68"/>
      <c r="P85" s="68"/>
      <c r="Q85" s="68"/>
      <c r="R85" s="91"/>
      <c r="S85" s="37"/>
      <c r="T85" s="37"/>
      <c r="V85" s="31"/>
      <c r="W85" s="32"/>
      <c r="X85" s="32"/>
      <c r="Y85" s="32"/>
      <c r="Z85" s="32"/>
      <c r="AA85" s="32"/>
      <c r="AB85" s="33"/>
      <c r="AC85" s="44"/>
      <c r="AD85" s="356"/>
      <c r="AE85" s="357"/>
      <c r="AF85" s="45"/>
      <c r="AG85" s="264" t="str">
        <f>IF(V85="諸経費",ROUNDDOWN(SUM(AG$48:AG84)*T$1/100,-3),IF(AC85="","",ROUNDDOWN(AC85*AF85,0)))</f>
        <v/>
      </c>
      <c r="AH85" s="358" t="str">
        <f t="shared" si="13"/>
        <v/>
      </c>
      <c r="AI85" s="359"/>
      <c r="AJ85" s="359"/>
      <c r="AK85" s="359"/>
      <c r="AL85" s="360"/>
    </row>
    <row r="86" spans="1:38" ht="19.7" customHeight="1">
      <c r="A86" s="1">
        <f t="shared" si="11"/>
        <v>43</v>
      </c>
      <c r="B86" s="89" t="str">
        <f t="shared" si="8"/>
        <v/>
      </c>
      <c r="C86" s="68"/>
      <c r="D86" s="68"/>
      <c r="E86" s="68"/>
      <c r="F86" s="68"/>
      <c r="G86" s="68"/>
      <c r="H86" s="69"/>
      <c r="I86" s="92" t="str">
        <f t="shared" si="14"/>
        <v/>
      </c>
      <c r="J86" s="354" t="str">
        <f t="shared" si="14"/>
        <v/>
      </c>
      <c r="K86" s="355"/>
      <c r="L86" s="93" t="str">
        <f t="shared" si="12"/>
        <v/>
      </c>
      <c r="M86" s="94" t="str">
        <f t="shared" si="12"/>
        <v/>
      </c>
      <c r="N86" s="133" t="str">
        <f t="shared" si="12"/>
        <v/>
      </c>
      <c r="O86" s="68"/>
      <c r="P86" s="68"/>
      <c r="Q86" s="68"/>
      <c r="R86" s="91"/>
      <c r="S86" s="37"/>
      <c r="T86" s="37"/>
      <c r="V86" s="31"/>
      <c r="W86" s="32"/>
      <c r="X86" s="32"/>
      <c r="Y86" s="32"/>
      <c r="Z86" s="32"/>
      <c r="AA86" s="32"/>
      <c r="AB86" s="33"/>
      <c r="AC86" s="44"/>
      <c r="AD86" s="356"/>
      <c r="AE86" s="357"/>
      <c r="AF86" s="45"/>
      <c r="AG86" s="264" t="str">
        <f>IF(V86="諸経費",ROUNDDOWN(SUM(AG$48:AG85)*T$1/100,-3),IF(AC86="","",ROUNDDOWN(AC86*AF86,0)))</f>
        <v/>
      </c>
      <c r="AH86" s="358" t="str">
        <f t="shared" si="13"/>
        <v/>
      </c>
      <c r="AI86" s="359"/>
      <c r="AJ86" s="359"/>
      <c r="AK86" s="359"/>
      <c r="AL86" s="360"/>
    </row>
    <row r="87" spans="1:38" ht="19.7" customHeight="1">
      <c r="A87" s="1">
        <f t="shared" si="11"/>
        <v>44</v>
      </c>
      <c r="B87" s="89" t="str">
        <f t="shared" si="8"/>
        <v/>
      </c>
      <c r="C87" s="68"/>
      <c r="D87" s="68"/>
      <c r="E87" s="68"/>
      <c r="F87" s="68"/>
      <c r="G87" s="68"/>
      <c r="H87" s="69"/>
      <c r="I87" s="92" t="str">
        <f t="shared" si="14"/>
        <v/>
      </c>
      <c r="J87" s="90" t="str">
        <f t="shared" si="14"/>
        <v/>
      </c>
      <c r="K87" s="69"/>
      <c r="L87" s="93" t="str">
        <f>IF(AF87="","",AF87)</f>
        <v/>
      </c>
      <c r="M87" s="94" t="str">
        <f t="shared" si="12"/>
        <v/>
      </c>
      <c r="N87" s="133" t="str">
        <f t="shared" si="12"/>
        <v/>
      </c>
      <c r="O87" s="68"/>
      <c r="P87" s="68"/>
      <c r="Q87" s="68"/>
      <c r="R87" s="91"/>
      <c r="S87" s="37"/>
      <c r="T87" s="37"/>
      <c r="V87" s="31"/>
      <c r="W87" s="32"/>
      <c r="X87" s="32"/>
      <c r="Y87" s="32"/>
      <c r="Z87" s="32"/>
      <c r="AA87" s="32"/>
      <c r="AB87" s="33"/>
      <c r="AC87" s="44"/>
      <c r="AD87" s="356"/>
      <c r="AE87" s="357"/>
      <c r="AF87" s="45"/>
      <c r="AG87" s="264" t="str">
        <f>IF(V87="諸経費",ROUNDDOWN(SUM(AG$48:AG86)*T$1/100,-3),IF(AC87="","",ROUNDDOWN(AC87*AF87,0)))</f>
        <v/>
      </c>
      <c r="AH87" s="358" t="str">
        <f t="shared" si="13"/>
        <v/>
      </c>
      <c r="AI87" s="359"/>
      <c r="AJ87" s="359"/>
      <c r="AK87" s="359"/>
      <c r="AL87" s="360"/>
    </row>
    <row r="88" spans="1:38" ht="19.7" customHeight="1">
      <c r="A88" s="1">
        <f t="shared" si="11"/>
        <v>45</v>
      </c>
      <c r="B88" s="95" t="str">
        <f t="shared" si="8"/>
        <v/>
      </c>
      <c r="C88" s="96" t="str">
        <f t="shared" si="8"/>
        <v/>
      </c>
      <c r="D88" s="96" t="str">
        <f t="shared" si="8"/>
        <v/>
      </c>
      <c r="E88" s="96" t="str">
        <f t="shared" si="8"/>
        <v/>
      </c>
      <c r="F88" s="96" t="str">
        <f t="shared" si="8"/>
        <v/>
      </c>
      <c r="G88" s="96" t="str">
        <f t="shared" si="8"/>
        <v/>
      </c>
      <c r="H88" s="97" t="str">
        <f t="shared" si="8"/>
        <v/>
      </c>
      <c r="I88" s="98" t="str">
        <f t="shared" si="14"/>
        <v/>
      </c>
      <c r="J88" s="361" t="str">
        <f t="shared" si="14"/>
        <v/>
      </c>
      <c r="K88" s="362"/>
      <c r="L88" s="99" t="str">
        <f t="shared" si="12"/>
        <v/>
      </c>
      <c r="M88" s="117" t="str">
        <f t="shared" si="12"/>
        <v/>
      </c>
      <c r="N88" s="259" t="str">
        <f t="shared" si="12"/>
        <v/>
      </c>
      <c r="O88" s="96"/>
      <c r="P88" s="96"/>
      <c r="Q88" s="96"/>
      <c r="R88" s="100"/>
      <c r="S88" s="37"/>
      <c r="T88" s="37"/>
      <c r="V88" s="46"/>
      <c r="W88" s="47"/>
      <c r="X88" s="47"/>
      <c r="Y88" s="47"/>
      <c r="Z88" s="47"/>
      <c r="AA88" s="47"/>
      <c r="AB88" s="48"/>
      <c r="AC88" s="49"/>
      <c r="AD88" s="363"/>
      <c r="AE88" s="364"/>
      <c r="AF88" s="50"/>
      <c r="AG88" s="130" t="str">
        <f>IF(V88="諸経費",ROUNDDOWN(SUM(AG$48:AG87)*T$1/100,-3),IF(AC88="","",ROUNDDOWN(AC88*AF88,0)))</f>
        <v/>
      </c>
      <c r="AH88" s="365" t="str">
        <f t="shared" si="13"/>
        <v/>
      </c>
      <c r="AI88" s="366"/>
      <c r="AJ88" s="366"/>
      <c r="AK88" s="366"/>
      <c r="AL88" s="367"/>
    </row>
  </sheetData>
  <sheetProtection sheet="1" objects="1"/>
  <mergeCells count="235">
    <mergeCell ref="AP1:AQ1"/>
    <mergeCell ref="B2:R2"/>
    <mergeCell ref="AR2:AR4"/>
    <mergeCell ref="AS2:AS4"/>
    <mergeCell ref="AT2:AT4"/>
    <mergeCell ref="AU2:AU4"/>
    <mergeCell ref="I16:R16"/>
    <mergeCell ref="V10:W10"/>
    <mergeCell ref="AA12:AB12"/>
    <mergeCell ref="I11:R11"/>
    <mergeCell ref="I12:R12"/>
    <mergeCell ref="AV2:AV4"/>
    <mergeCell ref="L4:R4"/>
    <mergeCell ref="V5:AL5"/>
    <mergeCell ref="AF7:AL7"/>
    <mergeCell ref="AC11:AG11"/>
    <mergeCell ref="AC12:AL12"/>
    <mergeCell ref="AC13:AL14"/>
    <mergeCell ref="AC15:AL15"/>
    <mergeCell ref="AC16:AL16"/>
    <mergeCell ref="B23:H23"/>
    <mergeCell ref="J23:K23"/>
    <mergeCell ref="N23:R23"/>
    <mergeCell ref="V23:AB23"/>
    <mergeCell ref="AD23:AE23"/>
    <mergeCell ref="AH23:AL23"/>
    <mergeCell ref="F17:H17"/>
    <mergeCell ref="V18:W18"/>
    <mergeCell ref="V20:X20"/>
    <mergeCell ref="AE20:AF21"/>
    <mergeCell ref="AG20:AL20"/>
    <mergeCell ref="M21:R21"/>
    <mergeCell ref="V21:W21"/>
    <mergeCell ref="AG21:AL21"/>
    <mergeCell ref="I17:R17"/>
    <mergeCell ref="F13:H15"/>
    <mergeCell ref="K13:R15"/>
    <mergeCell ref="AA13:AB14"/>
    <mergeCell ref="F16:H16"/>
    <mergeCell ref="J26:K26"/>
    <mergeCell ref="AD26:AE26"/>
    <mergeCell ref="AH26:AL26"/>
    <mergeCell ref="J27:K27"/>
    <mergeCell ref="AD27:AE27"/>
    <mergeCell ref="AH27:AL27"/>
    <mergeCell ref="J24:K24"/>
    <mergeCell ref="AD24:AE24"/>
    <mergeCell ref="AH24:AL24"/>
    <mergeCell ref="J25:K25"/>
    <mergeCell ref="AD25:AE25"/>
    <mergeCell ref="AH25:AL25"/>
    <mergeCell ref="J30:K30"/>
    <mergeCell ref="AD30:AE30"/>
    <mergeCell ref="AH30:AL30"/>
    <mergeCell ref="J31:K31"/>
    <mergeCell ref="AD31:AE31"/>
    <mergeCell ref="AH31:AL31"/>
    <mergeCell ref="J28:K28"/>
    <mergeCell ref="AD28:AE28"/>
    <mergeCell ref="AH28:AL28"/>
    <mergeCell ref="J29:K29"/>
    <mergeCell ref="AD29:AE29"/>
    <mergeCell ref="AH29:AL29"/>
    <mergeCell ref="J34:K34"/>
    <mergeCell ref="AD34:AE34"/>
    <mergeCell ref="AH34:AL34"/>
    <mergeCell ref="J35:K35"/>
    <mergeCell ref="AD35:AE35"/>
    <mergeCell ref="AH35:AL35"/>
    <mergeCell ref="J32:K32"/>
    <mergeCell ref="AD32:AE32"/>
    <mergeCell ref="AH32:AL32"/>
    <mergeCell ref="J33:K33"/>
    <mergeCell ref="AD33:AE33"/>
    <mergeCell ref="AH33:AL33"/>
    <mergeCell ref="J38:K38"/>
    <mergeCell ref="AD38:AE38"/>
    <mergeCell ref="AH38:AL38"/>
    <mergeCell ref="J39:K39"/>
    <mergeCell ref="AD39:AE39"/>
    <mergeCell ref="AH39:AL39"/>
    <mergeCell ref="J36:K36"/>
    <mergeCell ref="AD36:AE36"/>
    <mergeCell ref="AH36:AL36"/>
    <mergeCell ref="J37:K37"/>
    <mergeCell ref="AD37:AE37"/>
    <mergeCell ref="AH37:AL37"/>
    <mergeCell ref="AH42:AL42"/>
    <mergeCell ref="J43:K43"/>
    <mergeCell ref="N43:R43"/>
    <mergeCell ref="AD43:AE43"/>
    <mergeCell ref="AH43:AL43"/>
    <mergeCell ref="J40:K40"/>
    <mergeCell ref="AD40:AE40"/>
    <mergeCell ref="AH40:AL40"/>
    <mergeCell ref="J41:K41"/>
    <mergeCell ref="AD41:AE41"/>
    <mergeCell ref="AH41:AL41"/>
    <mergeCell ref="J44:K44"/>
    <mergeCell ref="AD44:AE44"/>
    <mergeCell ref="B47:H47"/>
    <mergeCell ref="J47:K47"/>
    <mergeCell ref="N47:R47"/>
    <mergeCell ref="V47:AB47"/>
    <mergeCell ref="AD47:AE47"/>
    <mergeCell ref="J42:K42"/>
    <mergeCell ref="N42:R42"/>
    <mergeCell ref="AD42:AE42"/>
    <mergeCell ref="J50:K50"/>
    <mergeCell ref="AD50:AE50"/>
    <mergeCell ref="AH50:AL50"/>
    <mergeCell ref="J51:K51"/>
    <mergeCell ref="AD51:AE51"/>
    <mergeCell ref="AH51:AL51"/>
    <mergeCell ref="AH47:AL47"/>
    <mergeCell ref="J48:K48"/>
    <mergeCell ref="AD48:AE48"/>
    <mergeCell ref="J49:K49"/>
    <mergeCell ref="AD49:AE49"/>
    <mergeCell ref="AH49:AL49"/>
    <mergeCell ref="J54:K54"/>
    <mergeCell ref="AD54:AE54"/>
    <mergeCell ref="AH54:AL54"/>
    <mergeCell ref="J55:K55"/>
    <mergeCell ref="AD55:AE55"/>
    <mergeCell ref="AH55:AL55"/>
    <mergeCell ref="J52:K52"/>
    <mergeCell ref="AD52:AE52"/>
    <mergeCell ref="AH52:AL52"/>
    <mergeCell ref="J53:K53"/>
    <mergeCell ref="AD53:AE53"/>
    <mergeCell ref="AH53:AL53"/>
    <mergeCell ref="J58:K58"/>
    <mergeCell ref="AD58:AE58"/>
    <mergeCell ref="AH58:AL58"/>
    <mergeCell ref="J59:K59"/>
    <mergeCell ref="AD59:AE59"/>
    <mergeCell ref="AH59:AL59"/>
    <mergeCell ref="J56:K56"/>
    <mergeCell ref="AD56:AE56"/>
    <mergeCell ref="AH56:AL56"/>
    <mergeCell ref="J57:K57"/>
    <mergeCell ref="AD57:AE57"/>
    <mergeCell ref="AH57:AL57"/>
    <mergeCell ref="J62:K62"/>
    <mergeCell ref="AD62:AE62"/>
    <mergeCell ref="AH62:AL62"/>
    <mergeCell ref="J63:K63"/>
    <mergeCell ref="AD63:AE63"/>
    <mergeCell ref="AH63:AL63"/>
    <mergeCell ref="J60:K60"/>
    <mergeCell ref="AD60:AE60"/>
    <mergeCell ref="AH60:AL60"/>
    <mergeCell ref="J61:K61"/>
    <mergeCell ref="AD61:AE61"/>
    <mergeCell ref="AH61:AL61"/>
    <mergeCell ref="J66:K66"/>
    <mergeCell ref="AD66:AE66"/>
    <mergeCell ref="AH66:AL66"/>
    <mergeCell ref="J67:K67"/>
    <mergeCell ref="AD67:AE67"/>
    <mergeCell ref="AH67:AL67"/>
    <mergeCell ref="J64:K64"/>
    <mergeCell ref="AD64:AE64"/>
    <mergeCell ref="AH64:AL64"/>
    <mergeCell ref="J65:K65"/>
    <mergeCell ref="AD65:AE65"/>
    <mergeCell ref="AH65:AL65"/>
    <mergeCell ref="J70:K70"/>
    <mergeCell ref="AD70:AE70"/>
    <mergeCell ref="AH70:AL70"/>
    <mergeCell ref="J71:K71"/>
    <mergeCell ref="AD71:AE71"/>
    <mergeCell ref="AH71:AL71"/>
    <mergeCell ref="J68:K68"/>
    <mergeCell ref="AD68:AE68"/>
    <mergeCell ref="AH68:AL68"/>
    <mergeCell ref="J69:K69"/>
    <mergeCell ref="AD69:AE69"/>
    <mergeCell ref="AH69:AL69"/>
    <mergeCell ref="J74:K74"/>
    <mergeCell ref="AD74:AE74"/>
    <mergeCell ref="AH74:AL74"/>
    <mergeCell ref="J75:K75"/>
    <mergeCell ref="AD75:AE75"/>
    <mergeCell ref="AH75:AL75"/>
    <mergeCell ref="J72:K72"/>
    <mergeCell ref="AD72:AE72"/>
    <mergeCell ref="AH72:AL72"/>
    <mergeCell ref="J73:K73"/>
    <mergeCell ref="AD73:AE73"/>
    <mergeCell ref="AH73:AL73"/>
    <mergeCell ref="AH78:AL78"/>
    <mergeCell ref="J79:K79"/>
    <mergeCell ref="AD79:AE79"/>
    <mergeCell ref="AH79:AL79"/>
    <mergeCell ref="J76:K76"/>
    <mergeCell ref="AD76:AE76"/>
    <mergeCell ref="AH76:AL76"/>
    <mergeCell ref="J77:K77"/>
    <mergeCell ref="AD77:AE77"/>
    <mergeCell ref="AH77:AL77"/>
    <mergeCell ref="J88:K88"/>
    <mergeCell ref="AD88:AE88"/>
    <mergeCell ref="AH88:AL88"/>
    <mergeCell ref="J84:K84"/>
    <mergeCell ref="AD84:AE84"/>
    <mergeCell ref="AH84:AL84"/>
    <mergeCell ref="J85:K85"/>
    <mergeCell ref="AD85:AE85"/>
    <mergeCell ref="AH85:AL85"/>
    <mergeCell ref="F8:H8"/>
    <mergeCell ref="F9:H10"/>
    <mergeCell ref="I8:R8"/>
    <mergeCell ref="I9:R10"/>
    <mergeCell ref="I7:L7"/>
    <mergeCell ref="J86:K86"/>
    <mergeCell ref="AD86:AE86"/>
    <mergeCell ref="AH86:AL86"/>
    <mergeCell ref="AD87:AE87"/>
    <mergeCell ref="AH87:AL87"/>
    <mergeCell ref="J82:K82"/>
    <mergeCell ref="AD82:AE82"/>
    <mergeCell ref="AH82:AL82"/>
    <mergeCell ref="J83:K83"/>
    <mergeCell ref="AD83:AE83"/>
    <mergeCell ref="AH83:AL83"/>
    <mergeCell ref="J80:K80"/>
    <mergeCell ref="AD80:AE80"/>
    <mergeCell ref="AH80:AL80"/>
    <mergeCell ref="J81:K81"/>
    <mergeCell ref="AD81:AE81"/>
    <mergeCell ref="AH81:AL81"/>
    <mergeCell ref="J78:K78"/>
    <mergeCell ref="AD78:AE78"/>
  </mergeCells>
  <phoneticPr fontId="2"/>
  <dataValidations count="1">
    <dataValidation type="list" allowBlank="1" showInputMessage="1" showErrorMessage="1" sqref="T4">
      <formula1>$AP$2:$AP$5</formula1>
    </dataValidation>
  </dataValidations>
  <printOptions horizontalCentered="1"/>
  <pageMargins left="0.98425196850393704" right="0.98425196850393704" top="0.39370078740157483" bottom="0.19685039370078741" header="0" footer="0"/>
  <pageSetup paperSize="9" orientation="portrait" r:id="rId1"/>
  <headerFooter alignWithMargins="0"/>
  <rowBreaks count="2" manualBreakCount="2">
    <brk id="45" min="1" max="17" man="1"/>
    <brk id="45" min="21" max="3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請求書様式</vt:lpstr>
      <vt:lpstr>記載例等</vt:lpstr>
      <vt:lpstr>記載例等!Print_Area</vt:lpstr>
      <vt:lpstr>請求書様式!Print_Area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2019-05-21T01:56:07Z</dcterms:created>
  <dcterms:modified xsi:type="dcterms:W3CDTF">2023-09-25T05:02:45Z</dcterms:modified>
</cp:coreProperties>
</file>