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【ふるさと創造会議】\【交付金】\R4年度交付金実績報告\様式\"/>
    </mc:Choice>
  </mc:AlternateContent>
  <bookViews>
    <workbookView xWindow="0" yWindow="0" windowWidth="28800" windowHeight="12315"/>
  </bookViews>
  <sheets>
    <sheet name="年度精算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E18" i="1" l="1"/>
  <c r="F18" i="1"/>
  <c r="G18" i="1"/>
  <c r="D18" i="1"/>
  <c r="G20" i="1"/>
  <c r="D16" i="1"/>
  <c r="E17" i="1"/>
  <c r="E16" i="1"/>
  <c r="D23" i="1" l="1"/>
  <c r="E14" i="1" l="1"/>
  <c r="E11" i="1"/>
  <c r="E7" i="1"/>
  <c r="E23" i="1" s="1"/>
  <c r="G7" i="1"/>
  <c r="G11" i="1"/>
  <c r="G14" i="1"/>
  <c r="F11" i="1"/>
  <c r="H11" i="1"/>
  <c r="D11" i="1"/>
  <c r="H7" i="1"/>
  <c r="H23" i="1" s="1"/>
  <c r="F7" i="1"/>
  <c r="D7" i="1"/>
  <c r="H14" i="1"/>
  <c r="H16" i="1" l="1"/>
  <c r="G23" i="1"/>
  <c r="G16" i="1"/>
  <c r="H17" i="1"/>
  <c r="H24" i="1" s="1"/>
  <c r="H22" i="1" s="1"/>
  <c r="F14" i="1"/>
  <c r="F16" i="1" s="1"/>
  <c r="D14" i="1"/>
  <c r="H20" i="1" l="1"/>
  <c r="F23" i="1"/>
  <c r="E24" i="1"/>
  <c r="E25" i="1" s="1"/>
  <c r="G17" i="1"/>
  <c r="G24" i="1" s="1"/>
  <c r="G25" i="1" s="1"/>
  <c r="D17" i="1"/>
  <c r="D24" i="1" s="1"/>
  <c r="D22" i="1" s="1"/>
  <c r="F17" i="1"/>
  <c r="F24" i="1" s="1"/>
  <c r="F22" i="1" s="1"/>
  <c r="E20" i="1" l="1"/>
  <c r="E22" i="1"/>
  <c r="G22" i="1"/>
  <c r="F25" i="1"/>
  <c r="F20" i="1"/>
  <c r="D25" i="1"/>
  <c r="D20" i="1"/>
  <c r="H25" i="1"/>
</calcChain>
</file>

<file path=xl/comments1.xml><?xml version="1.0" encoding="utf-8"?>
<comments xmlns="http://schemas.openxmlformats.org/spreadsheetml/2006/main">
  <authors>
    <author>Administrator</author>
  </authors>
  <commentLis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交付決定額を上回った事業費を使った場合。</t>
        </r>
      </text>
    </commen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交付決定額を事業費が上回ったが、加算額分を実施できなかった場合。</t>
        </r>
      </text>
    </commen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事業費が交付決定額に満たない場合。（加算額分は実施）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事業費が交付決定額に満たず、かつ加算額分の実施もできなかった場合。</t>
        </r>
      </text>
    </comment>
    <comment ref="C20" authorId="0" shapeId="0">
      <text>
        <r>
          <rPr>
            <sz val="9"/>
            <color indexed="81"/>
            <rFont val="MS P ゴシック"/>
            <family val="3"/>
            <charset val="128"/>
          </rPr>
          <t>※返還を行った場合は⑯分を母数から減らす</t>
        </r>
      </text>
    </comment>
    <comment ref="C22" authorId="0" shapeId="0">
      <text>
        <r>
          <rPr>
            <sz val="9"/>
            <color indexed="81"/>
            <rFont val="MS P ゴシック"/>
            <family val="3"/>
            <charset val="128"/>
          </rPr>
          <t>※返還を行った場合は⑯分を母数から減らす</t>
        </r>
      </text>
    </comment>
  </commentList>
</comments>
</file>

<file path=xl/sharedStrings.xml><?xml version="1.0" encoding="utf-8"?>
<sst xmlns="http://schemas.openxmlformats.org/spreadsheetml/2006/main" count="55" uniqueCount="52">
  <si>
    <t>交付決定額</t>
    <rPh sb="0" eb="2">
      <t>コウフ</t>
    </rPh>
    <rPh sb="2" eb="4">
      <t>ケッテイ</t>
    </rPh>
    <rPh sb="4" eb="5">
      <t>ガク</t>
    </rPh>
    <phoneticPr fontId="3"/>
  </si>
  <si>
    <t>前年度からの交付金繰越額</t>
    <rPh sb="0" eb="3">
      <t>ゼンネンド</t>
    </rPh>
    <rPh sb="6" eb="9">
      <t>コウフキン</t>
    </rPh>
    <rPh sb="9" eb="11">
      <t>クリコシ</t>
    </rPh>
    <rPh sb="11" eb="12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</si>
  <si>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</si>
  <si>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</si>
  <si>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</si>
  <si>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</si>
  <si>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</si>
  <si>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⑦</t>
    <phoneticPr fontId="3"/>
  </si>
  <si>
    <t>　　　　　　　　　　及び金額</t>
    <phoneticPr fontId="3"/>
  </si>
  <si>
    <t>内、地域福祉活動事業金額</t>
    <rPh sb="0" eb="1">
      <t>ウチ</t>
    </rPh>
    <rPh sb="2" eb="4">
      <t>チイキ</t>
    </rPh>
    <rPh sb="4" eb="6">
      <t>フクシ</t>
    </rPh>
    <rPh sb="6" eb="8">
      <t>カツドウ</t>
    </rPh>
    <rPh sb="8" eb="10">
      <t>ジギョウ</t>
    </rPh>
    <rPh sb="10" eb="12">
      <t>キンガク</t>
    </rPh>
    <phoneticPr fontId="3"/>
  </si>
  <si>
    <t>返還額合計</t>
    <rPh sb="0" eb="2">
      <t>ヘンカン</t>
    </rPh>
    <rPh sb="2" eb="3">
      <t>ガク</t>
    </rPh>
    <rPh sb="3" eb="5">
      <t>ゴウケイ</t>
    </rPh>
    <phoneticPr fontId="3"/>
  </si>
  <si>
    <t>例1</t>
    <rPh sb="0" eb="1">
      <t>レイ</t>
    </rPh>
    <phoneticPr fontId="3"/>
  </si>
  <si>
    <t>例2</t>
    <rPh sb="0" eb="1">
      <t>レイ</t>
    </rPh>
    <phoneticPr fontId="3"/>
  </si>
  <si>
    <t>入力</t>
    <rPh sb="0" eb="2">
      <t>ニュウリョク</t>
    </rPh>
    <phoneticPr fontId="3"/>
  </si>
  <si>
    <t>計算式</t>
    <rPh sb="0" eb="3">
      <t>ケイサンシキ</t>
    </rPh>
    <phoneticPr fontId="3"/>
  </si>
  <si>
    <t>項目</t>
    <rPh sb="0" eb="2">
      <t>コウモク</t>
    </rPh>
    <phoneticPr fontId="3"/>
  </si>
  <si>
    <t>繰越金上限額　※千円未満切り捨て</t>
    <rPh sb="0" eb="2">
      <t>クリコシ</t>
    </rPh>
    <rPh sb="2" eb="3">
      <t>キン</t>
    </rPh>
    <rPh sb="3" eb="5">
      <t>ジョウゲン</t>
    </rPh>
    <rPh sb="5" eb="6">
      <t>ガク</t>
    </rPh>
    <rPh sb="8" eb="10">
      <t>センエン</t>
    </rPh>
    <rPh sb="10" eb="12">
      <t>ミマン</t>
    </rPh>
    <rPh sb="12" eb="13">
      <t>キ</t>
    </rPh>
    <rPh sb="14" eb="15">
      <t>ス</t>
    </rPh>
    <phoneticPr fontId="3"/>
  </si>
  <si>
    <t>積立金上限額　※千円未満切り捨て</t>
    <rPh sb="0" eb="2">
      <t>ツミタテ</t>
    </rPh>
    <rPh sb="2" eb="3">
      <t>キン</t>
    </rPh>
    <rPh sb="3" eb="6">
      <t>ジョウゲンガク</t>
    </rPh>
    <phoneticPr fontId="3"/>
  </si>
  <si>
    <t>内、加算額対象事業実績数</t>
    <rPh sb="0" eb="1">
      <t>ウチ</t>
    </rPh>
    <rPh sb="2" eb="5">
      <t>カサンガク</t>
    </rPh>
    <rPh sb="5" eb="7">
      <t>タイショウ</t>
    </rPh>
    <rPh sb="7" eb="9">
      <t>ジギョウ</t>
    </rPh>
    <rPh sb="9" eb="11">
      <t>ジッセキ</t>
    </rPh>
    <rPh sb="11" eb="12">
      <t>スウ</t>
    </rPh>
    <phoneticPr fontId="3"/>
  </si>
  <si>
    <t>差額２（事業金額未達による返還）</t>
    <rPh sb="0" eb="2">
      <t>サガク</t>
    </rPh>
    <rPh sb="4" eb="6">
      <t>ジギョウ</t>
    </rPh>
    <rPh sb="6" eb="8">
      <t>キンガク</t>
    </rPh>
    <rPh sb="8" eb="10">
      <t>ミタツ</t>
    </rPh>
    <rPh sb="13" eb="15">
      <t>ヘンカン</t>
    </rPh>
    <phoneticPr fontId="3"/>
  </si>
  <si>
    <t>内、加算額対象事業数</t>
    <rPh sb="0" eb="1">
      <t>ウチ</t>
    </rPh>
    <rPh sb="2" eb="5">
      <t>カサンガク</t>
    </rPh>
    <rPh sb="5" eb="7">
      <t>タイショウ</t>
    </rPh>
    <rPh sb="7" eb="9">
      <t>ジギョウ</t>
    </rPh>
    <rPh sb="9" eb="10">
      <t>スウ</t>
    </rPh>
    <phoneticPr fontId="3"/>
  </si>
  <si>
    <t>⑧</t>
    <phoneticPr fontId="3"/>
  </si>
  <si>
    <t>⑥=④+⑤</t>
    <phoneticPr fontId="3"/>
  </si>
  <si>
    <t>⑨</t>
    <phoneticPr fontId="3"/>
  </si>
  <si>
    <t>⑩=①-(②+③)+⑧+⑨</t>
    <phoneticPr fontId="3"/>
  </si>
  <si>
    <t>⑪=⑤+⑩</t>
    <phoneticPr fontId="3"/>
  </si>
  <si>
    <t>⑬</t>
    <phoneticPr fontId="3"/>
  </si>
  <si>
    <t>差額１（加算額分未実施による返還）</t>
    <rPh sb="0" eb="2">
      <t>サガク</t>
    </rPh>
    <rPh sb="4" eb="6">
      <t>カサン</t>
    </rPh>
    <rPh sb="6" eb="7">
      <t>ガク</t>
    </rPh>
    <rPh sb="7" eb="8">
      <t>ブン</t>
    </rPh>
    <rPh sb="8" eb="11">
      <t>ミジッシ</t>
    </rPh>
    <rPh sb="14" eb="16">
      <t>ヘンカン</t>
    </rPh>
    <phoneticPr fontId="3"/>
  </si>
  <si>
    <t>交付済み額計（現年分＋繰越分）</t>
    <rPh sb="0" eb="2">
      <t>コウフ</t>
    </rPh>
    <rPh sb="2" eb="3">
      <t>ズ</t>
    </rPh>
    <rPh sb="4" eb="5">
      <t>ガク</t>
    </rPh>
    <rPh sb="5" eb="6">
      <t>ケイ</t>
    </rPh>
    <rPh sb="7" eb="8">
      <t>ゲン</t>
    </rPh>
    <rPh sb="8" eb="10">
      <t>ネンブン</t>
    </rPh>
    <rPh sb="11" eb="13">
      <t>クリコシ</t>
    </rPh>
    <rPh sb="13" eb="14">
      <t>ブン</t>
    </rPh>
    <phoneticPr fontId="3"/>
  </si>
  <si>
    <t>例3</t>
    <rPh sb="0" eb="1">
      <t>レイ</t>
    </rPh>
    <phoneticPr fontId="3"/>
  </si>
  <si>
    <t>例4</t>
    <rPh sb="0" eb="1">
      <t>レイ</t>
    </rPh>
    <phoneticPr fontId="3"/>
  </si>
  <si>
    <t>黄色部分</t>
    <rPh sb="0" eb="2">
      <t>キイロ</t>
    </rPh>
    <rPh sb="2" eb="4">
      <t>ブブン</t>
    </rPh>
    <phoneticPr fontId="3"/>
  </si>
  <si>
    <t>に入力する。</t>
    <rPh sb="1" eb="3">
      <t>ニュウリョク</t>
    </rPh>
    <phoneticPr fontId="3"/>
  </si>
  <si>
    <t>⑫=⑦又は⑩の少ない方</t>
    <rPh sb="3" eb="4">
      <t>マタ</t>
    </rPh>
    <rPh sb="7" eb="8">
      <t>スク</t>
    </rPh>
    <rPh sb="10" eb="11">
      <t>ホウ</t>
    </rPh>
    <phoneticPr fontId="3"/>
  </si>
  <si>
    <t>⑭</t>
    <phoneticPr fontId="3"/>
  </si>
  <si>
    <t>⑮=②+③-(⑧+⑨)</t>
    <phoneticPr fontId="3"/>
  </si>
  <si>
    <t>上限(⑩-(⑧+⑨)-⑯)*25%</t>
    <phoneticPr fontId="3"/>
  </si>
  <si>
    <t>⑰=⑮+⑯</t>
    <phoneticPr fontId="3"/>
  </si>
  <si>
    <t>⑯=⑪-⑦-(⑬+⑭)</t>
    <phoneticPr fontId="3"/>
  </si>
  <si>
    <t>当年度事業実施済み金額（実績額）</t>
    <rPh sb="0" eb="1">
      <t>トウ</t>
    </rPh>
    <rPh sb="1" eb="2">
      <t>ドシ</t>
    </rPh>
    <rPh sb="2" eb="3">
      <t>ド</t>
    </rPh>
    <rPh sb="5" eb="7">
      <t>ジッシ</t>
    </rPh>
    <rPh sb="7" eb="8">
      <t>ズ</t>
    </rPh>
    <rPh sb="9" eb="10">
      <t>キン</t>
    </rPh>
    <rPh sb="10" eb="11">
      <t>ガク</t>
    </rPh>
    <rPh sb="12" eb="15">
      <t>ジッセキガク</t>
    </rPh>
    <phoneticPr fontId="3"/>
  </si>
  <si>
    <t>備考</t>
    <rPh sb="0" eb="2">
      <t>ビコウ</t>
    </rPh>
    <phoneticPr fontId="3"/>
  </si>
  <si>
    <t>交付金受領済み額（現年分）</t>
    <rPh sb="0" eb="3">
      <t>コウフキン</t>
    </rPh>
    <rPh sb="3" eb="5">
      <t>ジュリョウ</t>
    </rPh>
    <rPh sb="5" eb="6">
      <t>ズ</t>
    </rPh>
    <rPh sb="7" eb="8">
      <t>ガク</t>
    </rPh>
    <rPh sb="9" eb="10">
      <t>ゲン</t>
    </rPh>
    <rPh sb="10" eb="12">
      <t>ネンブン</t>
    </rPh>
    <phoneticPr fontId="3"/>
  </si>
  <si>
    <t>次年度への交付金繰越額</t>
    <rPh sb="0" eb="3">
      <t>ジネンド</t>
    </rPh>
    <rPh sb="5" eb="8">
      <t>コウフキン</t>
    </rPh>
    <rPh sb="8" eb="10">
      <t>クリコシ</t>
    </rPh>
    <rPh sb="10" eb="11">
      <t>ガク</t>
    </rPh>
    <phoneticPr fontId="3"/>
  </si>
  <si>
    <t>交付金精算額</t>
    <rPh sb="0" eb="3">
      <t>コウフキン</t>
    </rPh>
    <rPh sb="3" eb="5">
      <t>セイサン</t>
    </rPh>
    <rPh sb="5" eb="6">
      <t>ガク</t>
    </rPh>
    <phoneticPr fontId="3"/>
  </si>
  <si>
    <t>交付対象額（現年分）※加算実績調整</t>
    <rPh sb="0" eb="2">
      <t>コウフ</t>
    </rPh>
    <rPh sb="2" eb="4">
      <t>タイショウ</t>
    </rPh>
    <rPh sb="4" eb="5">
      <t>ガク</t>
    </rPh>
    <rPh sb="6" eb="7">
      <t>ゲン</t>
    </rPh>
    <rPh sb="7" eb="8">
      <t>ネン</t>
    </rPh>
    <rPh sb="8" eb="9">
      <t>ブン</t>
    </rPh>
    <rPh sb="11" eb="13">
      <t>カサン</t>
    </rPh>
    <rPh sb="13" eb="15">
      <t>ジッセキ</t>
    </rPh>
    <rPh sb="15" eb="17">
      <t>チョウセイ</t>
    </rPh>
    <phoneticPr fontId="3"/>
  </si>
  <si>
    <t>交付金計（現年分＋繰越分）</t>
    <rPh sb="0" eb="3">
      <t>コウフキン</t>
    </rPh>
    <rPh sb="3" eb="4">
      <t>ケイ</t>
    </rPh>
    <rPh sb="5" eb="6">
      <t>ゲン</t>
    </rPh>
    <rPh sb="6" eb="7">
      <t>ネン</t>
    </rPh>
    <rPh sb="7" eb="8">
      <t>ブン</t>
    </rPh>
    <rPh sb="9" eb="11">
      <t>クリコシ</t>
    </rPh>
    <rPh sb="11" eb="12">
      <t>ブン</t>
    </rPh>
    <phoneticPr fontId="3"/>
  </si>
  <si>
    <t>積立金額</t>
    <rPh sb="0" eb="2">
      <t>ツミタテ</t>
    </rPh>
    <rPh sb="2" eb="3">
      <t>キン</t>
    </rPh>
    <rPh sb="3" eb="4">
      <t>ガク</t>
    </rPh>
    <phoneticPr fontId="3"/>
  </si>
  <si>
    <t>加西市ふるさと創造会議地域づくり交付金</t>
    <rPh sb="0" eb="3">
      <t>カサイシ</t>
    </rPh>
    <rPh sb="7" eb="11">
      <t>ソウゾウカイギ</t>
    </rPh>
    <rPh sb="11" eb="13">
      <t>チイキ</t>
    </rPh>
    <rPh sb="16" eb="19">
      <t>コウフキン</t>
    </rPh>
    <phoneticPr fontId="3"/>
  </si>
  <si>
    <t>交付金精算計算表</t>
    <rPh sb="0" eb="3">
      <t>コウフキン</t>
    </rPh>
    <rPh sb="3" eb="5">
      <t>セイサン</t>
    </rPh>
    <rPh sb="5" eb="7">
      <t>ケイサン</t>
    </rPh>
    <rPh sb="7" eb="8">
      <t>ヒョウ</t>
    </rPh>
    <phoneticPr fontId="3"/>
  </si>
  <si>
    <t>交付決定通知書に記載の額</t>
    <rPh sb="0" eb="7">
      <t>コウフケッテイツウチショ</t>
    </rPh>
    <rPh sb="8" eb="10">
      <t>キサイ</t>
    </rPh>
    <rPh sb="11" eb="12">
      <t>ガク</t>
    </rPh>
    <phoneticPr fontId="3"/>
  </si>
  <si>
    <t>前年度繰越承認通知書に記載の額</t>
    <rPh sb="0" eb="3">
      <t>ゼンネンド</t>
    </rPh>
    <rPh sb="3" eb="10">
      <t>クリコシショウ</t>
    </rPh>
    <rPh sb="11" eb="13">
      <t>キサイ</t>
    </rPh>
    <rPh sb="14" eb="15">
      <t>ガク</t>
    </rPh>
    <phoneticPr fontId="3"/>
  </si>
  <si>
    <t>団体名：　　　　　　　　　　　　　</t>
    <rPh sb="0" eb="2">
      <t>ダンタイ</t>
    </rPh>
    <rPh sb="2" eb="3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</si>
</sst>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rgb="FFFF0000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"/>
      <name val="ＭＳ 明朝"/>
      <family val="1"/>
      <charset val="128"/>
    </font>
    <font>
      <sz val="11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38" fontId="0" fillId="0" borderId="27" xfId="1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3" xfId="0" applyBorder="1">
      <alignment vertical="center"/>
    </xf>
    <xf numFmtId="38" fontId="0" fillId="0" borderId="19" xfId="1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38" fontId="0" fillId="0" borderId="28" xfId="1" applyFont="1" applyBorder="1">
      <alignment vertical="center"/>
    </xf>
    <xf numFmtId="0" fontId="0" fillId="2" borderId="25" xfId="0" applyFill="1" applyBorder="1">
      <alignment vertical="center"/>
    </xf>
    <xf numFmtId="0" fontId="0" fillId="2" borderId="26" xfId="0" applyFill="1" applyBorder="1">
      <alignment vertical="center"/>
    </xf>
    <xf numFmtId="0" fontId="0" fillId="5" borderId="14" xfId="0" applyFill="1" applyBorder="1">
      <alignment vertical="center"/>
    </xf>
    <xf numFmtId="0" fontId="0" fillId="5" borderId="15" xfId="0" applyFill="1" applyBorder="1">
      <alignment vertical="center"/>
    </xf>
    <xf numFmtId="0" fontId="0" fillId="5" borderId="23" xfId="0" applyFill="1" applyBorder="1">
      <alignment vertical="center"/>
    </xf>
    <xf numFmtId="38" fontId="0" fillId="5" borderId="19" xfId="1" applyFont="1" applyFill="1" applyBorder="1">
      <alignment vertical="center"/>
    </xf>
    <xf numFmtId="0" fontId="0" fillId="3" borderId="24" xfId="0" applyFill="1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>
      <alignment vertical="center"/>
    </xf>
    <xf numFmtId="38" fontId="0" fillId="3" borderId="27" xfId="1" applyFont="1" applyFill="1" applyBorder="1">
      <alignment vertical="center"/>
    </xf>
    <xf numFmtId="0" fontId="0" fillId="4" borderId="33" xfId="0" applyFill="1" applyBorder="1">
      <alignment vertical="center"/>
    </xf>
    <xf numFmtId="38" fontId="0" fillId="4" borderId="31" xfId="1" applyFont="1" applyFill="1" applyBorder="1">
      <alignment vertical="center"/>
    </xf>
    <xf numFmtId="0" fontId="0" fillId="3" borderId="34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38" fontId="0" fillId="3" borderId="32" xfId="1" applyFont="1" applyFill="1" applyBorder="1">
      <alignment vertical="center"/>
    </xf>
    <xf numFmtId="0" fontId="0" fillId="0" borderId="37" xfId="0" applyBorder="1">
      <alignment vertical="center"/>
    </xf>
    <xf numFmtId="0" fontId="0" fillId="7" borderId="7" xfId="0" applyFill="1" applyBorder="1">
      <alignment vertical="center"/>
    </xf>
    <xf numFmtId="0" fontId="0" fillId="7" borderId="8" xfId="0" applyFill="1" applyBorder="1">
      <alignment vertical="center"/>
    </xf>
    <xf numFmtId="0" fontId="0" fillId="7" borderId="20" xfId="0" applyFill="1" applyBorder="1">
      <alignment vertical="center"/>
    </xf>
    <xf numFmtId="38" fontId="0" fillId="7" borderId="1" xfId="1" applyFont="1" applyFill="1" applyBorder="1">
      <alignment vertical="center"/>
    </xf>
    <xf numFmtId="0" fontId="4" fillId="0" borderId="0" xfId="0" applyFont="1">
      <alignment vertical="center"/>
    </xf>
    <xf numFmtId="38" fontId="0" fillId="6" borderId="0" xfId="1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20" xfId="0" applyFill="1" applyBorder="1">
      <alignment vertical="center"/>
    </xf>
    <xf numFmtId="38" fontId="0" fillId="0" borderId="1" xfId="1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28" xfId="1" applyFont="1" applyFill="1" applyBorder="1">
      <alignment vertical="center"/>
    </xf>
    <xf numFmtId="0" fontId="7" fillId="0" borderId="0" xfId="0" applyFont="1">
      <alignment vertical="center"/>
    </xf>
    <xf numFmtId="38" fontId="8" fillId="2" borderId="27" xfId="1" applyFont="1" applyFill="1" applyBorder="1">
      <alignment vertical="center"/>
    </xf>
    <xf numFmtId="38" fontId="8" fillId="0" borderId="18" xfId="1" applyFont="1" applyBorder="1">
      <alignment vertical="center"/>
    </xf>
    <xf numFmtId="38" fontId="0" fillId="0" borderId="16" xfId="1" applyFont="1" applyFill="1" applyBorder="1">
      <alignment vertical="center"/>
    </xf>
    <xf numFmtId="38" fontId="0" fillId="0" borderId="7" xfId="1" applyFont="1" applyBorder="1" applyAlignment="1">
      <alignment horizontal="center"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24" xfId="1" applyFont="1" applyBorder="1">
      <alignment vertical="center"/>
    </xf>
    <xf numFmtId="38" fontId="0" fillId="7" borderId="7" xfId="1" applyFont="1" applyFill="1" applyBorder="1">
      <alignment vertical="center"/>
    </xf>
    <xf numFmtId="38" fontId="8" fillId="2" borderId="24" xfId="1" applyFont="1" applyFill="1" applyBorder="1">
      <alignment vertical="center"/>
    </xf>
    <xf numFmtId="38" fontId="8" fillId="0" borderId="39" xfId="1" applyFont="1" applyBorder="1">
      <alignment vertical="center"/>
    </xf>
    <xf numFmtId="38" fontId="0" fillId="0" borderId="25" xfId="1" applyFont="1" applyBorder="1">
      <alignment vertical="center"/>
    </xf>
    <xf numFmtId="38" fontId="0" fillId="5" borderId="14" xfId="1" applyFont="1" applyFill="1" applyBorder="1">
      <alignment vertical="center"/>
    </xf>
    <xf numFmtId="38" fontId="0" fillId="0" borderId="7" xfId="1" applyFont="1" applyFill="1" applyBorder="1">
      <alignment vertical="center"/>
    </xf>
    <xf numFmtId="38" fontId="0" fillId="3" borderId="24" xfId="1" applyFont="1" applyFill="1" applyBorder="1">
      <alignment vertical="center"/>
    </xf>
    <xf numFmtId="38" fontId="0" fillId="3" borderId="34" xfId="1" applyFont="1" applyFill="1" applyBorder="1">
      <alignment vertical="center"/>
    </xf>
    <xf numFmtId="38" fontId="0" fillId="4" borderId="4" xfId="1" applyFont="1" applyFill="1" applyBorder="1">
      <alignment vertical="center"/>
    </xf>
    <xf numFmtId="38" fontId="0" fillId="0" borderId="9" xfId="1" applyFont="1" applyBorder="1" applyAlignment="1">
      <alignment horizontal="center" vertical="center"/>
    </xf>
    <xf numFmtId="38" fontId="0" fillId="0" borderId="13" xfId="1" applyFont="1" applyFill="1" applyBorder="1">
      <alignment vertical="center"/>
    </xf>
    <xf numFmtId="38" fontId="0" fillId="0" borderId="9" xfId="1" applyFont="1" applyFill="1" applyBorder="1">
      <alignment vertical="center"/>
    </xf>
    <xf numFmtId="38" fontId="2" fillId="0" borderId="28" xfId="1" applyFont="1" applyFill="1" applyBorder="1">
      <alignment vertical="center"/>
    </xf>
    <xf numFmtId="38" fontId="2" fillId="0" borderId="13" xfId="1" applyFont="1" applyFill="1" applyBorder="1">
      <alignment vertical="center"/>
    </xf>
    <xf numFmtId="38" fontId="0" fillId="0" borderId="40" xfId="1" applyFont="1" applyFill="1" applyBorder="1">
      <alignment vertical="center"/>
    </xf>
    <xf numFmtId="38" fontId="0" fillId="0" borderId="6" xfId="1" applyFont="1" applyFill="1" applyBorder="1">
      <alignment vertical="center"/>
    </xf>
    <xf numFmtId="38" fontId="0" fillId="0" borderId="43" xfId="1" applyFont="1" applyBorder="1">
      <alignment vertical="center"/>
    </xf>
    <xf numFmtId="38" fontId="0" fillId="0" borderId="46" xfId="1" applyFont="1" applyFill="1" applyBorder="1">
      <alignment vertical="center"/>
    </xf>
    <xf numFmtId="38" fontId="0" fillId="0" borderId="45" xfId="1" applyFont="1" applyBorder="1">
      <alignment vertical="center"/>
    </xf>
    <xf numFmtId="38" fontId="0" fillId="0" borderId="44" xfId="1" applyFont="1" applyFill="1" applyBorder="1">
      <alignment vertical="center"/>
    </xf>
    <xf numFmtId="38" fontId="0" fillId="0" borderId="44" xfId="1" applyFont="1" applyBorder="1">
      <alignment vertical="center"/>
    </xf>
    <xf numFmtId="38" fontId="0" fillId="0" borderId="45" xfId="1" applyFont="1" applyFill="1" applyBorder="1">
      <alignment vertical="center"/>
    </xf>
    <xf numFmtId="38" fontId="0" fillId="0" borderId="47" xfId="1" applyFont="1" applyFill="1" applyBorder="1">
      <alignment vertical="center"/>
    </xf>
    <xf numFmtId="38" fontId="9" fillId="0" borderId="48" xfId="1" applyFont="1" applyFill="1" applyBorder="1">
      <alignment vertical="center"/>
    </xf>
    <xf numFmtId="38" fontId="10" fillId="0" borderId="11" xfId="1" applyFont="1" applyFill="1" applyBorder="1" applyAlignment="1">
      <alignment vertical="center" wrapText="1"/>
    </xf>
    <xf numFmtId="38" fontId="10" fillId="0" borderId="16" xfId="1" applyFont="1" applyFill="1" applyBorder="1" applyAlignment="1">
      <alignment vertical="center" wrapText="1"/>
    </xf>
    <xf numFmtId="38" fontId="0" fillId="0" borderId="41" xfId="1" applyFont="1" applyBorder="1" applyAlignment="1">
      <alignment horizontal="center" vertical="center"/>
    </xf>
    <xf numFmtId="38" fontId="0" fillId="6" borderId="42" xfId="1" applyFont="1" applyFill="1" applyBorder="1">
      <alignment vertical="center"/>
    </xf>
    <xf numFmtId="38" fontId="0" fillId="6" borderId="43" xfId="1" applyFont="1" applyFill="1" applyBorder="1">
      <alignment vertical="center"/>
    </xf>
    <xf numFmtId="38" fontId="0" fillId="6" borderId="44" xfId="1" applyFont="1" applyFill="1" applyBorder="1">
      <alignment vertical="center"/>
    </xf>
    <xf numFmtId="38" fontId="0" fillId="6" borderId="45" xfId="1" applyFont="1" applyFill="1" applyBorder="1">
      <alignment vertical="center"/>
    </xf>
    <xf numFmtId="38" fontId="0" fillId="0" borderId="0" xfId="1" applyFont="1" applyFill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showGridLines="0" tabSelected="1" workbookViewId="0">
      <selection activeCell="K6" sqref="K6"/>
    </sheetView>
  </sheetViews>
  <sheetFormatPr defaultRowHeight="27" customHeight="1"/>
  <cols>
    <col min="1" max="1" width="3.375" customWidth="1"/>
    <col min="2" max="2" width="43.125" customWidth="1"/>
    <col min="3" max="3" width="29.25" customWidth="1"/>
    <col min="4" max="5" width="13.125" style="1" customWidth="1"/>
    <col min="6" max="7" width="13.125" customWidth="1"/>
    <col min="8" max="8" width="13.125" style="1" customWidth="1"/>
    <col min="9" max="9" width="18.75" customWidth="1"/>
  </cols>
  <sheetData>
    <row r="1" spans="1:9" ht="27" customHeight="1">
      <c r="A1" s="47" t="s">
        <v>47</v>
      </c>
      <c r="I1" s="54"/>
    </row>
    <row r="2" spans="1:9" ht="27" customHeight="1">
      <c r="A2" s="47" t="s">
        <v>48</v>
      </c>
      <c r="H2" s="48" t="s">
        <v>31</v>
      </c>
      <c r="I2" t="s">
        <v>32</v>
      </c>
    </row>
    <row r="3" spans="1:9" ht="27" customHeight="1" thickBot="1">
      <c r="A3" s="56" t="s">
        <v>51</v>
      </c>
    </row>
    <row r="4" spans="1:9" ht="27" customHeight="1">
      <c r="A4" s="97" t="s">
        <v>15</v>
      </c>
      <c r="B4" s="98"/>
      <c r="C4" s="12" t="s">
        <v>14</v>
      </c>
      <c r="D4" s="9" t="s">
        <v>11</v>
      </c>
      <c r="E4" s="9" t="s">
        <v>12</v>
      </c>
      <c r="F4" s="9" t="s">
        <v>29</v>
      </c>
      <c r="G4" s="60" t="s">
        <v>30</v>
      </c>
      <c r="H4" s="91" t="s">
        <v>13</v>
      </c>
      <c r="I4" s="74" t="s">
        <v>40</v>
      </c>
    </row>
    <row r="5" spans="1:9" ht="27" customHeight="1">
      <c r="A5" s="2" t="s">
        <v>0</v>
      </c>
      <c r="B5" s="7"/>
      <c r="C5" s="13" t="s">
        <v>2</v>
      </c>
      <c r="D5" s="10">
        <v>1800000</v>
      </c>
      <c r="E5" s="10">
        <v>1800000</v>
      </c>
      <c r="F5" s="10">
        <v>1800000</v>
      </c>
      <c r="G5" s="61">
        <v>1800000</v>
      </c>
      <c r="H5" s="92"/>
      <c r="I5" s="89" t="s">
        <v>49</v>
      </c>
    </row>
    <row r="6" spans="1:9" ht="27" customHeight="1">
      <c r="A6" s="3"/>
      <c r="B6" s="42" t="s">
        <v>20</v>
      </c>
      <c r="C6" s="14"/>
      <c r="D6" s="11">
        <v>4</v>
      </c>
      <c r="E6" s="11">
        <v>4</v>
      </c>
      <c r="F6" s="11">
        <v>4</v>
      </c>
      <c r="G6" s="62">
        <v>4</v>
      </c>
      <c r="H6" s="93"/>
      <c r="I6" s="75"/>
    </row>
    <row r="7" spans="1:9" ht="27" customHeight="1">
      <c r="A7" s="3"/>
      <c r="B7" s="42" t="s">
        <v>8</v>
      </c>
      <c r="C7" s="14" t="s">
        <v>3</v>
      </c>
      <c r="D7" s="11">
        <f>+D6*100000</f>
        <v>400000</v>
      </c>
      <c r="E7" s="11">
        <f>+E6*100000</f>
        <v>400000</v>
      </c>
      <c r="F7" s="11">
        <f>+F6*100000</f>
        <v>400000</v>
      </c>
      <c r="G7" s="62">
        <f>+G6*100000</f>
        <v>400000</v>
      </c>
      <c r="H7" s="81">
        <f>+H6*100000</f>
        <v>0</v>
      </c>
      <c r="I7" s="75"/>
    </row>
    <row r="8" spans="1:9" ht="27" customHeight="1">
      <c r="A8" s="23"/>
      <c r="B8" s="20" t="s">
        <v>9</v>
      </c>
      <c r="C8" s="21" t="s">
        <v>4</v>
      </c>
      <c r="D8" s="22">
        <v>100000</v>
      </c>
      <c r="E8" s="22">
        <v>100000</v>
      </c>
      <c r="F8" s="22">
        <v>100000</v>
      </c>
      <c r="G8" s="63">
        <v>100000</v>
      </c>
      <c r="H8" s="94"/>
      <c r="I8" s="59"/>
    </row>
    <row r="9" spans="1:9" ht="27" customHeight="1">
      <c r="A9" s="15" t="s">
        <v>41</v>
      </c>
      <c r="B9" s="16"/>
      <c r="C9" s="17" t="s">
        <v>5</v>
      </c>
      <c r="D9" s="18">
        <v>1800000</v>
      </c>
      <c r="E9" s="18">
        <v>1800000</v>
      </c>
      <c r="F9" s="18">
        <v>1800000</v>
      </c>
      <c r="G9" s="64">
        <v>1800000</v>
      </c>
      <c r="H9" s="95"/>
      <c r="I9" s="55"/>
    </row>
    <row r="10" spans="1:9" ht="27" customHeight="1">
      <c r="A10" s="19" t="s">
        <v>1</v>
      </c>
      <c r="B10" s="20"/>
      <c r="C10" s="21" t="s">
        <v>6</v>
      </c>
      <c r="D10" s="22">
        <v>250000</v>
      </c>
      <c r="E10" s="22">
        <v>0</v>
      </c>
      <c r="F10" s="22">
        <v>250000</v>
      </c>
      <c r="G10" s="63">
        <v>250000</v>
      </c>
      <c r="H10" s="94"/>
      <c r="I10" s="90" t="s">
        <v>50</v>
      </c>
    </row>
    <row r="11" spans="1:9" ht="27" customHeight="1">
      <c r="A11" s="43" t="s">
        <v>28</v>
      </c>
      <c r="B11" s="44"/>
      <c r="C11" s="45" t="s">
        <v>22</v>
      </c>
      <c r="D11" s="46">
        <f>SUM(D9:D10)</f>
        <v>2050000</v>
      </c>
      <c r="E11" s="46">
        <f>SUM(E9:E10)</f>
        <v>1800000</v>
      </c>
      <c r="F11" s="46">
        <f t="shared" ref="F11:H11" si="0">SUM(F9:F10)</f>
        <v>2050000</v>
      </c>
      <c r="G11" s="65">
        <f t="shared" si="0"/>
        <v>2050000</v>
      </c>
      <c r="H11" s="82">
        <f t="shared" si="0"/>
        <v>0</v>
      </c>
      <c r="I11" s="76"/>
    </row>
    <row r="12" spans="1:9" ht="27" customHeight="1">
      <c r="A12" s="4" t="s">
        <v>39</v>
      </c>
      <c r="B12" s="26"/>
      <c r="C12" s="27" t="s">
        <v>7</v>
      </c>
      <c r="D12" s="57">
        <v>1900000</v>
      </c>
      <c r="E12" s="57">
        <v>1850000</v>
      </c>
      <c r="F12" s="57">
        <v>1700000</v>
      </c>
      <c r="G12" s="66">
        <v>1600000</v>
      </c>
      <c r="H12" s="95"/>
      <c r="I12" s="77"/>
    </row>
    <row r="13" spans="1:9" ht="27" customHeight="1">
      <c r="A13" s="24"/>
      <c r="B13" s="8" t="s">
        <v>18</v>
      </c>
      <c r="C13" s="14"/>
      <c r="D13" s="58">
        <v>4</v>
      </c>
      <c r="E13" s="58">
        <v>3</v>
      </c>
      <c r="F13" s="58">
        <v>4</v>
      </c>
      <c r="G13" s="67">
        <v>3</v>
      </c>
      <c r="H13" s="93"/>
      <c r="I13" s="78"/>
    </row>
    <row r="14" spans="1:9" ht="27" customHeight="1">
      <c r="A14" s="24"/>
      <c r="B14" s="8" t="s">
        <v>8</v>
      </c>
      <c r="C14" s="14" t="s">
        <v>21</v>
      </c>
      <c r="D14" s="11">
        <f>+D13*100000</f>
        <v>400000</v>
      </c>
      <c r="E14" s="11">
        <f>+E13*100000</f>
        <v>300000</v>
      </c>
      <c r="F14" s="11">
        <f>+F13*100000</f>
        <v>400000</v>
      </c>
      <c r="G14" s="62">
        <f>+G13*100000</f>
        <v>300000</v>
      </c>
      <c r="H14" s="81">
        <f>+H13*100000</f>
        <v>0</v>
      </c>
      <c r="I14" s="75"/>
    </row>
    <row r="15" spans="1:9" ht="27" customHeight="1">
      <c r="A15" s="23"/>
      <c r="B15" s="20" t="s">
        <v>9</v>
      </c>
      <c r="C15" s="21" t="s">
        <v>23</v>
      </c>
      <c r="D15" s="22">
        <v>100000</v>
      </c>
      <c r="E15" s="22">
        <v>100000</v>
      </c>
      <c r="F15" s="22">
        <v>100000</v>
      </c>
      <c r="G15" s="63">
        <v>100000</v>
      </c>
      <c r="H15" s="94"/>
      <c r="I15" s="59"/>
    </row>
    <row r="16" spans="1:9" ht="27" customHeight="1">
      <c r="A16" s="15" t="s">
        <v>44</v>
      </c>
      <c r="B16" s="16"/>
      <c r="C16" s="17" t="s">
        <v>24</v>
      </c>
      <c r="D16" s="25">
        <f>+D5-(D7+D8)+D14+D15</f>
        <v>1800000</v>
      </c>
      <c r="E16" s="25">
        <f>+E5-(E7+E8)+E14+E15</f>
        <v>1700000</v>
      </c>
      <c r="F16" s="25">
        <f>+F5-(F7+F8)+F14+F15</f>
        <v>1800000</v>
      </c>
      <c r="G16" s="68">
        <f>+G5-(G7+G8)+G14+G15</f>
        <v>1700000</v>
      </c>
      <c r="H16" s="83">
        <f>+H5-(H7+H8)+H14+H15</f>
        <v>0</v>
      </c>
      <c r="I16" s="55"/>
    </row>
    <row r="17" spans="1:9" ht="27" customHeight="1">
      <c r="A17" s="28" t="s">
        <v>45</v>
      </c>
      <c r="B17" s="29"/>
      <c r="C17" s="30" t="s">
        <v>25</v>
      </c>
      <c r="D17" s="31">
        <f>+D10+D16</f>
        <v>2050000</v>
      </c>
      <c r="E17" s="31">
        <f>+E10+E16</f>
        <v>1700000</v>
      </c>
      <c r="F17" s="31">
        <f>+F10+F16</f>
        <v>2050000</v>
      </c>
      <c r="G17" s="69">
        <f>+G10+G16</f>
        <v>1950000</v>
      </c>
      <c r="H17" s="84">
        <f>+H10+H16</f>
        <v>0</v>
      </c>
      <c r="I17" s="59"/>
    </row>
    <row r="18" spans="1:9" s="49" customFormat="1" ht="27" customHeight="1">
      <c r="A18" s="50" t="s">
        <v>43</v>
      </c>
      <c r="B18" s="51"/>
      <c r="C18" s="52" t="s">
        <v>33</v>
      </c>
      <c r="D18" s="53">
        <f>+MIN(D12,D16)</f>
        <v>1800000</v>
      </c>
      <c r="E18" s="53">
        <f t="shared" ref="E18:H18" si="1">+MIN(E12,E16)</f>
        <v>1700000</v>
      </c>
      <c r="F18" s="53">
        <f t="shared" si="1"/>
        <v>1700000</v>
      </c>
      <c r="G18" s="70">
        <f t="shared" si="1"/>
        <v>1600000</v>
      </c>
      <c r="H18" s="82">
        <f t="shared" si="1"/>
        <v>0</v>
      </c>
      <c r="I18" s="76"/>
    </row>
    <row r="19" spans="1:9" ht="27" customHeight="1">
      <c r="A19" s="15" t="s">
        <v>42</v>
      </c>
      <c r="B19" s="16"/>
      <c r="C19" s="17" t="s">
        <v>26</v>
      </c>
      <c r="D19" s="18">
        <v>150000</v>
      </c>
      <c r="E19" s="18">
        <v>0</v>
      </c>
      <c r="F19" s="18">
        <v>250000</v>
      </c>
      <c r="G19" s="64">
        <v>300000</v>
      </c>
      <c r="H19" s="95"/>
      <c r="I19" s="55"/>
    </row>
    <row r="20" spans="1:9" ht="27" customHeight="1">
      <c r="A20" s="19"/>
      <c r="B20" s="20" t="s">
        <v>16</v>
      </c>
      <c r="C20" s="21" t="s">
        <v>36</v>
      </c>
      <c r="D20" s="22">
        <f>ROUNDDOWN((D16-D14-D15-D24)*0.25,-3)</f>
        <v>325000</v>
      </c>
      <c r="E20" s="22">
        <f>ROUNDDOWN((E16-E14-E15-E24)*0.25,-3)</f>
        <v>325000</v>
      </c>
      <c r="F20" s="22">
        <f>ROUNDDOWN((F16-F14-F15-F24)*0.25,-3)</f>
        <v>300000</v>
      </c>
      <c r="G20" s="63">
        <f>ROUNDDOWN((G16-G14-G15-G24)*0.25,-3)</f>
        <v>312000</v>
      </c>
      <c r="H20" s="85">
        <f>+(H16-H14-H15-H24)*0.25</f>
        <v>0</v>
      </c>
      <c r="I20" s="59"/>
    </row>
    <row r="21" spans="1:9" ht="27" customHeight="1">
      <c r="A21" s="15" t="s">
        <v>46</v>
      </c>
      <c r="B21" s="16"/>
      <c r="C21" s="17" t="s">
        <v>34</v>
      </c>
      <c r="D21" s="18">
        <v>0</v>
      </c>
      <c r="E21" s="18">
        <v>200000</v>
      </c>
      <c r="F21" s="18">
        <v>0</v>
      </c>
      <c r="G21" s="64">
        <v>0</v>
      </c>
      <c r="H21" s="95"/>
      <c r="I21" s="55"/>
    </row>
    <row r="22" spans="1:9" ht="27" customHeight="1">
      <c r="A22" s="19"/>
      <c r="B22" s="20" t="s">
        <v>17</v>
      </c>
      <c r="C22" s="21" t="s">
        <v>36</v>
      </c>
      <c r="D22" s="22">
        <f>ROUNDDOWN((D16-D14-D15-D24)*0.25,-3)</f>
        <v>325000</v>
      </c>
      <c r="E22" s="22">
        <f>ROUNDDOWN((E16-E14-E15-E24)*0.25,-3)</f>
        <v>325000</v>
      </c>
      <c r="F22" s="22">
        <f t="shared" ref="F22:H22" si="2">ROUNDDOWN((F16-F14-F15-F24)*0.25,-3)</f>
        <v>300000</v>
      </c>
      <c r="G22" s="63">
        <f t="shared" ref="G22" si="3">ROUNDDOWN((G16-G14-G15-G24)*0.25,-3)</f>
        <v>312000</v>
      </c>
      <c r="H22" s="85">
        <f t="shared" si="2"/>
        <v>0</v>
      </c>
      <c r="I22" s="59"/>
    </row>
    <row r="23" spans="1:9" ht="27" customHeight="1">
      <c r="A23" s="32" t="s">
        <v>27</v>
      </c>
      <c r="B23" s="33"/>
      <c r="C23" s="34" t="s">
        <v>35</v>
      </c>
      <c r="D23" s="35">
        <f>+D7+D8-(D14+D15)</f>
        <v>0</v>
      </c>
      <c r="E23" s="35">
        <f>+E7+E8-(E14+E15)</f>
        <v>100000</v>
      </c>
      <c r="F23" s="35">
        <f t="shared" ref="F23:H23" si="4">+F7+F8-(F14+F15)</f>
        <v>0</v>
      </c>
      <c r="G23" s="71">
        <f t="shared" ref="G23" si="5">+G7+G8-(G14+G15)</f>
        <v>100000</v>
      </c>
      <c r="H23" s="86">
        <f t="shared" si="4"/>
        <v>0</v>
      </c>
      <c r="I23" s="55"/>
    </row>
    <row r="24" spans="1:9" ht="27" customHeight="1" thickBot="1">
      <c r="A24" s="38" t="s">
        <v>19</v>
      </c>
      <c r="B24" s="39"/>
      <c r="C24" s="40" t="s">
        <v>38</v>
      </c>
      <c r="D24" s="41">
        <f>IF(D17-D12-D19-D21&gt;0,D17-D12-D19-D21,0)</f>
        <v>0</v>
      </c>
      <c r="E24" s="41">
        <f>IF(E17-E12-E19-E21&gt;0,E17-E12-E19-E21,0)</f>
        <v>0</v>
      </c>
      <c r="F24" s="41">
        <f>IF(F17-F12-F19-F21&gt;0,F17-F12-F19-F21,0)</f>
        <v>100000</v>
      </c>
      <c r="G24" s="72">
        <f>IF(G17-G12-G19-G21&gt;0,G17-G12-G19-G21,0)</f>
        <v>50000</v>
      </c>
      <c r="H24" s="87">
        <f>IF(H17-H12-H19-H21&gt;0,H17-H12-H19-H21,0)</f>
        <v>0</v>
      </c>
      <c r="I24" s="79"/>
    </row>
    <row r="25" spans="1:9" ht="27" customHeight="1" thickTop="1" thickBot="1">
      <c r="A25" s="5" t="s">
        <v>10</v>
      </c>
      <c r="B25" s="6"/>
      <c r="C25" s="36" t="s">
        <v>37</v>
      </c>
      <c r="D25" s="37">
        <f>SUM(D23:D24)</f>
        <v>0</v>
      </c>
      <c r="E25" s="37">
        <f>SUM(E23:E24)</f>
        <v>100000</v>
      </c>
      <c r="F25" s="37">
        <f>SUM(F23:F24)</f>
        <v>100000</v>
      </c>
      <c r="G25" s="73">
        <f>SUM(G23:G24)</f>
        <v>150000</v>
      </c>
      <c r="H25" s="88">
        <f>SUM(H23:H24)</f>
        <v>0</v>
      </c>
      <c r="I25" s="80"/>
    </row>
    <row r="26" spans="1:9" ht="27" customHeight="1">
      <c r="H26" s="96"/>
    </row>
  </sheetData>
  <mergeCells count="1">
    <mergeCell ref="A4:B4"/>
  </mergeCells>
  <phoneticPr fontId="3"/>
  <pageMargins left="0.70866141732283472" right="0.31496062992125984" top="0.35433070866141736" bottom="0.55118110236220474" header="0.31496062992125984" footer="0.31496062992125984"/>
  <pageSetup paperSize="9" scale="86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年度精算</vt:lpstr>
    </vt:vector>
  </TitlesOfParts>
  <Company>加西市 総務部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井上 銀次郎</cp:lastModifiedBy>
  <cp:lastPrinted>2023-02-24T04:54:04Z</cp:lastPrinted>
  <dcterms:created xsi:type="dcterms:W3CDTF">2022-12-16T05:40:57Z</dcterms:created>
  <dcterms:modified xsi:type="dcterms:W3CDTF">2023-02-28T05:28:04Z</dcterms:modified>
</cp:coreProperties>
</file>